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filterPrivacy="1" hidePivotFieldList="1" defaultThemeVersion="166925"/>
  <xr:revisionPtr revIDLastSave="0" documentId="13_ncr:1_{6586AB7C-E42A-4FD1-A980-D0F2D9E77C60}" xr6:coauthVersionLast="47" xr6:coauthVersionMax="47" xr10:uidLastSave="{00000000-0000-0000-0000-000000000000}"/>
  <bookViews>
    <workbookView xWindow="-120" yWindow="-120" windowWidth="20730" windowHeight="11040" xr2:uid="{0031AD56-E493-4B16-84F2-F2FF3CCEDEB0}"/>
  </bookViews>
  <sheets>
    <sheet name="Carlsbad FO Raw Data" sheetId="1" r:id="rId1"/>
    <sheet name="Pivot Table for AUMs" sheetId="3" r:id="rId2"/>
    <sheet name="Carlsbad FO Filtered Data" sheetId="2" r:id="rId3"/>
    <sheet name="Pivot Table for Public Acres" sheetId="4" r:id="rId4"/>
  </sheets>
  <calcPr calcId="191029"/>
  <pivotCaches>
    <pivotCache cacheId="2" r:id="rId5"/>
    <pivotCache cacheId="3" r:id="rId6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7" i="3" l="1"/>
  <c r="G6" i="3"/>
  <c r="G5" i="3"/>
  <c r="G4" i="3"/>
  <c r="G7" i="4"/>
  <c r="G6" i="4"/>
  <c r="G5" i="4"/>
  <c r="G4" i="4"/>
  <c r="H4" i="4" l="1"/>
  <c r="H5" i="4"/>
  <c r="H6" i="4"/>
  <c r="H7" i="4"/>
</calcChain>
</file>

<file path=xl/sharedStrings.xml><?xml version="1.0" encoding="utf-8"?>
<sst xmlns="http://schemas.openxmlformats.org/spreadsheetml/2006/main" count="5132" uniqueCount="591">
  <si>
    <t>Allotment Number</t>
  </si>
  <si>
    <t>Allotment Name</t>
  </si>
  <si>
    <t>Available For Grazing</t>
  </si>
  <si>
    <t>Grazing Decision</t>
  </si>
  <si>
    <t>Public Acres</t>
  </si>
  <si>
    <t>Amp Text</t>
  </si>
  <si>
    <t>AMP Implement Date</t>
  </si>
  <si>
    <t>Management Stat Text</t>
  </si>
  <si>
    <t>Field Office</t>
  </si>
  <si>
    <t xml:space="preserve">Admin State </t>
  </si>
  <si>
    <t xml:space="preserve">Admin Office </t>
  </si>
  <si>
    <t>Authorization Number</t>
  </si>
  <si>
    <t>Authorization Status Code</t>
  </si>
  <si>
    <t>Auth Id</t>
  </si>
  <si>
    <t>Suspended AUMs</t>
  </si>
  <si>
    <t>Permitted AUMs</t>
  </si>
  <si>
    <t>Susp Use Temp</t>
  </si>
  <si>
    <t>NM00177</t>
  </si>
  <si>
    <t>HORSE CANYON</t>
  </si>
  <si>
    <t>Y</t>
  </si>
  <si>
    <t>MAINTAIN CATEGORY</t>
  </si>
  <si>
    <t>CARLSBAD FIELD OFFICE</t>
  </si>
  <si>
    <t>NM</t>
  </si>
  <si>
    <t>LLNMP02000</t>
  </si>
  <si>
    <t>CURRENT</t>
  </si>
  <si>
    <t>NM00178</t>
  </si>
  <si>
    <t>HOLT</t>
  </si>
  <si>
    <t>NM00182</t>
  </si>
  <si>
    <t>CORNUCOPIA DRAW</t>
  </si>
  <si>
    <t>IMPROVE CATEGORY</t>
  </si>
  <si>
    <t>NM09044</t>
  </si>
  <si>
    <t>ANCHOR BAR RANCH</t>
  </si>
  <si>
    <t>NM09061</t>
  </si>
  <si>
    <t>STEVENS LAKE</t>
  </si>
  <si>
    <t>NM71008</t>
  </si>
  <si>
    <t>COTTONWOOD</t>
  </si>
  <si>
    <t>NM76001</t>
  </si>
  <si>
    <t>COLLUM</t>
  </si>
  <si>
    <t>CUSTODIAL CATEGORY</t>
  </si>
  <si>
    <t>NM76002</t>
  </si>
  <si>
    <t>GLADIOLA</t>
  </si>
  <si>
    <t>NM76004</t>
  </si>
  <si>
    <t>SAND TRAP</t>
  </si>
  <si>
    <t>NM76006</t>
  </si>
  <si>
    <t>PUMPJACK SOUTH</t>
  </si>
  <si>
    <t>NM76007</t>
  </si>
  <si>
    <t>MALJAMAR SOUTH</t>
  </si>
  <si>
    <t>NM76008</t>
  </si>
  <si>
    <t>QUERECHO PLAINS</t>
  </si>
  <si>
    <t>AMP IMPLEMENTED</t>
  </si>
  <si>
    <t>NM76009</t>
  </si>
  <si>
    <t>BUCKEYE NORTH</t>
  </si>
  <si>
    <t>NM76010</t>
  </si>
  <si>
    <t>GOLF COURSE</t>
  </si>
  <si>
    <t>NM76011</t>
  </si>
  <si>
    <t>LAGUNA TONTO</t>
  </si>
  <si>
    <t>NM76012</t>
  </si>
  <si>
    <t>MONUMENT DRAW</t>
  </si>
  <si>
    <t>NM76013</t>
  </si>
  <si>
    <t>RECORD</t>
  </si>
  <si>
    <t>NM76014</t>
  </si>
  <si>
    <t>WHITE BREAKS</t>
  </si>
  <si>
    <t>NM76015</t>
  </si>
  <si>
    <t>NADINE</t>
  </si>
  <si>
    <t>NM76016</t>
  </si>
  <si>
    <t>JONES CITY - NORTH</t>
  </si>
  <si>
    <t>NM76017</t>
  </si>
  <si>
    <t>EUNICE</t>
  </si>
  <si>
    <t>NM76018</t>
  </si>
  <si>
    <t>SOUTH MONUMENT DRAW</t>
  </si>
  <si>
    <t>NM76019</t>
  </si>
  <si>
    <t>MONUMENT - SOUTHWEST</t>
  </si>
  <si>
    <t>NM76020</t>
  </si>
  <si>
    <t>LEA TOWNSITE</t>
  </si>
  <si>
    <t>NM76021</t>
  </si>
  <si>
    <t>HALFWAY</t>
  </si>
  <si>
    <t>NM76022</t>
  </si>
  <si>
    <t>LAGUNA TOSTON</t>
  </si>
  <si>
    <t>NM76023</t>
  </si>
  <si>
    <t>BILBRY BASIN</t>
  </si>
  <si>
    <t>NM76024</t>
  </si>
  <si>
    <t>JONES CITY</t>
  </si>
  <si>
    <t>NM76025</t>
  </si>
  <si>
    <t>OIL CENTER NORTH</t>
  </si>
  <si>
    <t>NM76026</t>
  </si>
  <si>
    <t>OIL CENTER SOUTH</t>
  </si>
  <si>
    <t>NM76027</t>
  </si>
  <si>
    <t>SAN SIMON</t>
  </si>
  <si>
    <t>NM76028</t>
  </si>
  <si>
    <t>SWAG</t>
  </si>
  <si>
    <t>NM76029</t>
  </si>
  <si>
    <t>PLAYA DUNES</t>
  </si>
  <si>
    <t>NM76030</t>
  </si>
  <si>
    <t>DEEP WELLS</t>
  </si>
  <si>
    <t>NM76031</t>
  </si>
  <si>
    <t>EAST RATTLESNAKE CAN</t>
  </si>
  <si>
    <t>NM76032</t>
  </si>
  <si>
    <t>JAL - NORTHWEST</t>
  </si>
  <si>
    <t>NM76033</t>
  </si>
  <si>
    <t>E. RATTLESNAKE FLAT</t>
  </si>
  <si>
    <t>NM76035</t>
  </si>
  <si>
    <t>MEDLIN-WELLS</t>
  </si>
  <si>
    <t>CMP IMPLEMENTED</t>
  </si>
  <si>
    <t>NM76036</t>
  </si>
  <si>
    <t>OCHOA - NORTHWEST</t>
  </si>
  <si>
    <t>NM76037</t>
  </si>
  <si>
    <t>RED TANK</t>
  </si>
  <si>
    <t>NM76038</t>
  </si>
  <si>
    <t>FAIRVIEW</t>
  </si>
  <si>
    <t>NM76039</t>
  </si>
  <si>
    <t>BOBCAT DRAW</t>
  </si>
  <si>
    <t>NM76040</t>
  </si>
  <si>
    <t>PENN TANK</t>
  </si>
  <si>
    <t>NM76041</t>
  </si>
  <si>
    <t>OLD BALDY</t>
  </si>
  <si>
    <t>NM76042</t>
  </si>
  <si>
    <t>TOBOSA FLATS</t>
  </si>
  <si>
    <t>NM76043</t>
  </si>
  <si>
    <t>JAVELINA BASIN</t>
  </si>
  <si>
    <t>NM76045</t>
  </si>
  <si>
    <t>COTTON PLACE</t>
  </si>
  <si>
    <t>NM76046</t>
  </si>
  <si>
    <t>GOEDEKE GRAZING CELL</t>
  </si>
  <si>
    <t>NM76047</t>
  </si>
  <si>
    <t>MONUMENT-JAL OILFIEL</t>
  </si>
  <si>
    <t>NM76048</t>
  </si>
  <si>
    <t>SAN SIMON SWALE</t>
  </si>
  <si>
    <t>NM76049</t>
  </si>
  <si>
    <t>HART RANCH</t>
  </si>
  <si>
    <t>NM76050</t>
  </si>
  <si>
    <t>CERCA</t>
  </si>
  <si>
    <t>NM76051</t>
  </si>
  <si>
    <t>ANDREWS FLAT</t>
  </si>
  <si>
    <t>NM76052</t>
  </si>
  <si>
    <t>MEXICO WELLS</t>
  </si>
  <si>
    <t>NM76053</t>
  </si>
  <si>
    <t>RUTH ROSS PLACE</t>
  </si>
  <si>
    <t>NM76054</t>
  </si>
  <si>
    <t>SOUTHEAST JAL</t>
  </si>
  <si>
    <t>NM76055</t>
  </si>
  <si>
    <t>WEST JACKSON</t>
  </si>
  <si>
    <t>NM76056</t>
  </si>
  <si>
    <t>BROOKIN WEST</t>
  </si>
  <si>
    <t>NM76057</t>
  </si>
  <si>
    <t>JACKSON EAST</t>
  </si>
  <si>
    <t>NM76058</t>
  </si>
  <si>
    <t>EDDY 13</t>
  </si>
  <si>
    <t>NM76060</t>
  </si>
  <si>
    <t>IRONHOUSE DRAW</t>
  </si>
  <si>
    <t>NM76061</t>
  </si>
  <si>
    <t>SAND DUNE</t>
  </si>
  <si>
    <t>NM76063</t>
  </si>
  <si>
    <t>MAIN CANAL</t>
  </si>
  <si>
    <t>NM76064</t>
  </si>
  <si>
    <t>AVALON HILLS</t>
  </si>
  <si>
    <t>NM76104</t>
  </si>
  <si>
    <t>SAND TRAP II</t>
  </si>
  <si>
    <t>NM76106</t>
  </si>
  <si>
    <t>PUMPJACK SOUTH II</t>
  </si>
  <si>
    <t>NM76107</t>
  </si>
  <si>
    <t>MALJAMAR SOUTH II</t>
  </si>
  <si>
    <t>NM76120</t>
  </si>
  <si>
    <t>LEA TOWNSITE II</t>
  </si>
  <si>
    <t>NM76128</t>
  </si>
  <si>
    <t>SWAG II</t>
  </si>
  <si>
    <t>NM76137</t>
  </si>
  <si>
    <t>RED TANK II</t>
  </si>
  <si>
    <t>NM77001</t>
  </si>
  <si>
    <t>SECO SNAKE</t>
  </si>
  <si>
    <t>NM77002</t>
  </si>
  <si>
    <t>LAKE ARTHUR EAST</t>
  </si>
  <si>
    <t>NM77003</t>
  </si>
  <si>
    <t>TAYLOR PEAK</t>
  </si>
  <si>
    <t>NM77004</t>
  </si>
  <si>
    <t>LOCO HILLS</t>
  </si>
  <si>
    <t>NM77005</t>
  </si>
  <si>
    <t>JOHNSON DRAW</t>
  </si>
  <si>
    <t>NM77006</t>
  </si>
  <si>
    <t>CHALK BLUFF</t>
  </si>
  <si>
    <t>NM77007</t>
  </si>
  <si>
    <t>SAND HILL</t>
  </si>
  <si>
    <t>NM77008</t>
  </si>
  <si>
    <t>CEDAR LAKE</t>
  </si>
  <si>
    <t>NM77009</t>
  </si>
  <si>
    <t>BURTON NORTH</t>
  </si>
  <si>
    <t>NM77010</t>
  </si>
  <si>
    <t>HILINE</t>
  </si>
  <si>
    <t>NM77011</t>
  </si>
  <si>
    <t>DIPPER ALLOTMENT</t>
  </si>
  <si>
    <t>NM77012</t>
  </si>
  <si>
    <t>TWIN WELLS NORTH</t>
  </si>
  <si>
    <t>NM77013</t>
  </si>
  <si>
    <t>CLAYTON BASIN</t>
  </si>
  <si>
    <t>NM77014</t>
  </si>
  <si>
    <t>BURTON SOUTH</t>
  </si>
  <si>
    <t>NM77015</t>
  </si>
  <si>
    <t>ANGELL DRAW</t>
  </si>
  <si>
    <t>NM77016</t>
  </si>
  <si>
    <t>DAGGER DRAW</t>
  </si>
  <si>
    <t>NM77017</t>
  </si>
  <si>
    <t>AVALON</t>
  </si>
  <si>
    <t>NM77018</t>
  </si>
  <si>
    <t>RAILROAD</t>
  </si>
  <si>
    <t>NM77019</t>
  </si>
  <si>
    <t>KEYSTONE</t>
  </si>
  <si>
    <t>NM77020</t>
  </si>
  <si>
    <t>ALKALI LAKE</t>
  </si>
  <si>
    <t>NM77021</t>
  </si>
  <si>
    <t>WEST BILBRY</t>
  </si>
  <si>
    <t>NM77022</t>
  </si>
  <si>
    <t>MAROON CLIFFS</t>
  </si>
  <si>
    <t>NM77024</t>
  </si>
  <si>
    <t>ALACRAN HILLS</t>
  </si>
  <si>
    <t>NM77025</t>
  </si>
  <si>
    <t>INDIAN FLATS</t>
  </si>
  <si>
    <t>NM77026</t>
  </si>
  <si>
    <t>QUAHADA RIDGE</t>
  </si>
  <si>
    <t>NM77027</t>
  </si>
  <si>
    <t>LIVINGSTON RIDGE</t>
  </si>
  <si>
    <t>NM77028</t>
  </si>
  <si>
    <t>OLD INDIAN DRAW</t>
  </si>
  <si>
    <t>NM77031</t>
  </si>
  <si>
    <t>BRUSHY KNOB</t>
  </si>
  <si>
    <t>NM77032</t>
  </si>
  <si>
    <t>ANTELOPE RIDGE</t>
  </si>
  <si>
    <t>NM77033</t>
  </si>
  <si>
    <t>NASH DRAW</t>
  </si>
  <si>
    <t>NM77034</t>
  </si>
  <si>
    <t>REMUDA BASIN</t>
  </si>
  <si>
    <t>NM77035</t>
  </si>
  <si>
    <t>HARROUN LAKE</t>
  </si>
  <si>
    <t>NM77036</t>
  </si>
  <si>
    <t>PIERCE CANYON</t>
  </si>
  <si>
    <t>NM77037</t>
  </si>
  <si>
    <t>RUSTLER BREAKS</t>
  </si>
  <si>
    <t>NM77038</t>
  </si>
  <si>
    <t>LA HUERTA</t>
  </si>
  <si>
    <t>NM77039</t>
  </si>
  <si>
    <t>SUN WELLS</t>
  </si>
  <si>
    <t>NM77040</t>
  </si>
  <si>
    <t>PHANTOM BANKS</t>
  </si>
  <si>
    <t>NM77041</t>
  </si>
  <si>
    <t>LOWER TUCKER DRAW</t>
  </si>
  <si>
    <t>NM77042</t>
  </si>
  <si>
    <t>TWIN WELLS</t>
  </si>
  <si>
    <t>NM77043</t>
  </si>
  <si>
    <t>LITTLE LAKE</t>
  </si>
  <si>
    <t>NM77044</t>
  </si>
  <si>
    <t>BURTON FLATS</t>
  </si>
  <si>
    <t>NM77045</t>
  </si>
  <si>
    <t>LINDSEY LAKE</t>
  </si>
  <si>
    <t>NM77046</t>
  </si>
  <si>
    <t>EAST TELLTALE BLUFF</t>
  </si>
  <si>
    <t>NM77047</t>
  </si>
  <si>
    <t>HARROUN CROSSING</t>
  </si>
  <si>
    <t>NM77048</t>
  </si>
  <si>
    <t>FENTON DRAW</t>
  </si>
  <si>
    <t>NM77049</t>
  </si>
  <si>
    <t>MIMOSA</t>
  </si>
  <si>
    <t>NM77075</t>
  </si>
  <si>
    <t>SOUTH TURKEY TRACK</t>
  </si>
  <si>
    <t>NM77112</t>
  </si>
  <si>
    <t>GREENWOOD LAKE</t>
  </si>
  <si>
    <t>NM77212</t>
  </si>
  <si>
    <t>WALTERS' CAMP</t>
  </si>
  <si>
    <t>NM78003</t>
  </si>
  <si>
    <t>EL RANCHO GRANDE</t>
  </si>
  <si>
    <t>NM78004</t>
  </si>
  <si>
    <t>COTTONWOOD ACRES</t>
  </si>
  <si>
    <t>NM78006</t>
  </si>
  <si>
    <t>COTTONWOOD CREEK</t>
  </si>
  <si>
    <t>NM78007</t>
  </si>
  <si>
    <t>BRANGUS RANCH</t>
  </si>
  <si>
    <t>NM78009</t>
  </si>
  <si>
    <t>CROW</t>
  </si>
  <si>
    <t>NM78011</t>
  </si>
  <si>
    <t>TUMBLEWEED DRAW</t>
  </si>
  <si>
    <t>NM78012</t>
  </si>
  <si>
    <t>DRY CHAPARRAL</t>
  </si>
  <si>
    <t>NM78013</t>
  </si>
  <si>
    <t>ROAD BEND</t>
  </si>
  <si>
    <t>NM78014</t>
  </si>
  <si>
    <t>WEST CATCLAW</t>
  </si>
  <si>
    <t>NM78016</t>
  </si>
  <si>
    <t>WEST JOHNSON DRAW</t>
  </si>
  <si>
    <t>NM78017</t>
  </si>
  <si>
    <t>HOPE CANAL ALLOTMENT</t>
  </si>
  <si>
    <t>NM78020</t>
  </si>
  <si>
    <t>COTTONTAIL</t>
  </si>
  <si>
    <t>NM78024</t>
  </si>
  <si>
    <t>ATOKA</t>
  </si>
  <si>
    <t>NM78025</t>
  </si>
  <si>
    <t>DAYTON</t>
  </si>
  <si>
    <t>NM78026</t>
  </si>
  <si>
    <t>ANTELOPE SINK</t>
  </si>
  <si>
    <t>NM78027</t>
  </si>
  <si>
    <t>ROCK TANK</t>
  </si>
  <si>
    <t>NM78028</t>
  </si>
  <si>
    <t>HOPE HILL</t>
  </si>
  <si>
    <t>NM78031</t>
  </si>
  <si>
    <t>NORTH HOPE</t>
  </si>
  <si>
    <t>NM78036</t>
  </si>
  <si>
    <t>PENASCO RIVER FARM</t>
  </si>
  <si>
    <t>NM78038</t>
  </si>
  <si>
    <t>EAST HOPE</t>
  </si>
  <si>
    <t>NM78040</t>
  </si>
  <si>
    <t>SINKHOLE FLAT</t>
  </si>
  <si>
    <t>NM78041</t>
  </si>
  <si>
    <t>SIEGREST DRAW</t>
  </si>
  <si>
    <t>NM78042</t>
  </si>
  <si>
    <t>GARDENER DRAW</t>
  </si>
  <si>
    <t>NM78043</t>
  </si>
  <si>
    <t>MCKITTRICK DRAW</t>
  </si>
  <si>
    <t>NM78046</t>
  </si>
  <si>
    <t>SEVEN RIVERS NORTH</t>
  </si>
  <si>
    <t>NM78048</t>
  </si>
  <si>
    <t>DEER CANYON</t>
  </si>
  <si>
    <t>NM78049</t>
  </si>
  <si>
    <t>COLLIER TANK</t>
  </si>
  <si>
    <t>NM78050</t>
  </si>
  <si>
    <t>TEXAS HILL</t>
  </si>
  <si>
    <t>NM78051</t>
  </si>
  <si>
    <t>BOX CANYON</t>
  </si>
  <si>
    <t>NM78052</t>
  </si>
  <si>
    <t>BLACK MUHLEY</t>
  </si>
  <si>
    <t>NM78053</t>
  </si>
  <si>
    <t>SEVEN RIVERS SOUTH</t>
  </si>
  <si>
    <t>NM78055</t>
  </si>
  <si>
    <t>SEVEN RIVERS HILL</t>
  </si>
  <si>
    <t>NM78056</t>
  </si>
  <si>
    <t>BRANTLEY DAM</t>
  </si>
  <si>
    <t>NM78057</t>
  </si>
  <si>
    <t>THREE TWINS NORTH</t>
  </si>
  <si>
    <t>NM78058</t>
  </si>
  <si>
    <t>ROCK HOUSE</t>
  </si>
  <si>
    <t>NM78060</t>
  </si>
  <si>
    <t>WADCUTTER DRAW</t>
  </si>
  <si>
    <t>NM78061</t>
  </si>
  <si>
    <t>INDIAN BASIN</t>
  </si>
  <si>
    <t>NM78062</t>
  </si>
  <si>
    <t>LITTLE BOX CANYON</t>
  </si>
  <si>
    <t>NM78063</t>
  </si>
  <si>
    <t>BURRO HILL</t>
  </si>
  <si>
    <t>NM78064</t>
  </si>
  <si>
    <t>CAWLEY DRAW</t>
  </si>
  <si>
    <t>NM78065</t>
  </si>
  <si>
    <t>INDIAN HILLS</t>
  </si>
  <si>
    <t>NM78066</t>
  </si>
  <si>
    <t>ROCKY ARROYO</t>
  </si>
  <si>
    <t>NM78068</t>
  </si>
  <si>
    <t>THREE TWINS</t>
  </si>
  <si>
    <t>NM78069</t>
  </si>
  <si>
    <t>GOLDEN EAGLE</t>
  </si>
  <si>
    <t>NM78070</t>
  </si>
  <si>
    <t>SOAPBERRY DRAW</t>
  </si>
  <si>
    <t>NM78071</t>
  </si>
  <si>
    <t>DOLOMITE</t>
  </si>
  <si>
    <t>NM78073</t>
  </si>
  <si>
    <t>HACKBERRY HILLS</t>
  </si>
  <si>
    <t>NM78075</t>
  </si>
  <si>
    <t>AIRPORT</t>
  </si>
  <si>
    <t>NM78076</t>
  </si>
  <si>
    <t>GOPHER HILLS</t>
  </si>
  <si>
    <t>NM78077</t>
  </si>
  <si>
    <t>MCGRUDER HILL</t>
  </si>
  <si>
    <t>NM78079</t>
  </si>
  <si>
    <t>BEARDON CANYON</t>
  </si>
  <si>
    <t>NM78080</t>
  </si>
  <si>
    <t>AZOTEA MESA</t>
  </si>
  <si>
    <t>NM78081</t>
  </si>
  <si>
    <t>THREE FORKS CANYON</t>
  </si>
  <si>
    <t>NM78082</t>
  </si>
  <si>
    <t>BANDANNA POINT</t>
  </si>
  <si>
    <t>NM78084</t>
  </si>
  <si>
    <t>DARK CANYON</t>
  </si>
  <si>
    <t>NM78086</t>
  </si>
  <si>
    <t>CASS DRAW</t>
  </si>
  <si>
    <t>NM78087</t>
  </si>
  <si>
    <t>BIG HACKBERRY DRAW</t>
  </si>
  <si>
    <t>NM78088</t>
  </si>
  <si>
    <t>HARKEY CROSSING</t>
  </si>
  <si>
    <t>NM78089</t>
  </si>
  <si>
    <t>THREEMILE DRAW</t>
  </si>
  <si>
    <t>NM78090</t>
  </si>
  <si>
    <t>BLUE SPRING</t>
  </si>
  <si>
    <t>NM78091</t>
  </si>
  <si>
    <t>FOREHAND CROSSING</t>
  </si>
  <si>
    <t>NM78092</t>
  </si>
  <si>
    <t>FLUME DRAW HILLS</t>
  </si>
  <si>
    <t>NM78094</t>
  </si>
  <si>
    <t>CHINA DRAW</t>
  </si>
  <si>
    <t>NM78095</t>
  </si>
  <si>
    <t>KELLY WELL</t>
  </si>
  <si>
    <t>NM78096</t>
  </si>
  <si>
    <t>SALT DRAW</t>
  </si>
  <si>
    <t>NM78097</t>
  </si>
  <si>
    <t>WILLOW LAKE</t>
  </si>
  <si>
    <t>NM78098</t>
  </si>
  <si>
    <t>OTIS</t>
  </si>
  <si>
    <t>NM78099</t>
  </si>
  <si>
    <t>HERRADURA BEND</t>
  </si>
  <si>
    <t>NM78100</t>
  </si>
  <si>
    <t>MOSLEY CANYON</t>
  </si>
  <si>
    <t>NM78101</t>
  </si>
  <si>
    <t>RED BLUFF DRAW</t>
  </si>
  <si>
    <t>NM78102</t>
  </si>
  <si>
    <t>LOWER REED WELL</t>
  </si>
  <si>
    <t>NM78103</t>
  </si>
  <si>
    <t>TECOLOTE PEAK</t>
  </si>
  <si>
    <t>NM78104</t>
  </si>
  <si>
    <t>COTTONWOOD HILLS</t>
  </si>
  <si>
    <t>NM78106</t>
  </si>
  <si>
    <t>COTTONWOOD SPRINGS</t>
  </si>
  <si>
    <t>NM78107</t>
  </si>
  <si>
    <t>HAY HOLLOW</t>
  </si>
  <si>
    <t>NM78108</t>
  </si>
  <si>
    <t>JUMPING SPRINGS</t>
  </si>
  <si>
    <t>NM78109</t>
  </si>
  <si>
    <t>LOBO</t>
  </si>
  <si>
    <t>NM78110</t>
  </si>
  <si>
    <t>NUEVO CANYON</t>
  </si>
  <si>
    <t>NM78111</t>
  </si>
  <si>
    <t>WHITE CITY</t>
  </si>
  <si>
    <t>NM78115</t>
  </si>
  <si>
    <t>SERPENTINE BENDS</t>
  </si>
  <si>
    <t>NM78116</t>
  </si>
  <si>
    <t>LAST CHANCE CANYON</t>
  </si>
  <si>
    <t>NM78117</t>
  </si>
  <si>
    <t>WEST HESS HILLS</t>
  </si>
  <si>
    <t>NM78118</t>
  </si>
  <si>
    <t>HACKBERRY CANYON</t>
  </si>
  <si>
    <t>NM78119</t>
  </si>
  <si>
    <t>RATTLESNAKE CANYON</t>
  </si>
  <si>
    <t>NM78120</t>
  </si>
  <si>
    <t>BLACK RIVER</t>
  </si>
  <si>
    <t>NM78121</t>
  </si>
  <si>
    <t>DOUBLE CANYON</t>
  </si>
  <si>
    <t>NM78122</t>
  </si>
  <si>
    <t>GRAPEVINE DRAW</t>
  </si>
  <si>
    <t>NM78124</t>
  </si>
  <si>
    <t>STETSON SEEP</t>
  </si>
  <si>
    <t>NM78126</t>
  </si>
  <si>
    <t>LOWER DOUBLE CANYON</t>
  </si>
  <si>
    <t>NM78130</t>
  </si>
  <si>
    <t>GRAPEVINE SPRING</t>
  </si>
  <si>
    <t>NM78131</t>
  </si>
  <si>
    <t>THURMAN DRAW</t>
  </si>
  <si>
    <t>NM78136</t>
  </si>
  <si>
    <t>LAZY U T SPRINGS</t>
  </si>
  <si>
    <t>NM78138</t>
  </si>
  <si>
    <t>SLAUGHTER CANYON</t>
  </si>
  <si>
    <t>NM78141</t>
  </si>
  <si>
    <t>LOWER DELAWARE RIVER</t>
  </si>
  <si>
    <t>NM78142</t>
  </si>
  <si>
    <t>DELAWARE RIVER-WEST</t>
  </si>
  <si>
    <t>NM78144</t>
  </si>
  <si>
    <t>C P HILL</t>
  </si>
  <si>
    <t>NM78145</t>
  </si>
  <si>
    <t>PECOS RIVER</t>
  </si>
  <si>
    <t>NM78146</t>
  </si>
  <si>
    <t>RAIN SPRINGS</t>
  </si>
  <si>
    <t>NM78183</t>
  </si>
  <si>
    <t>OLD KUYKENDALL DRAW</t>
  </si>
  <si>
    <t>NM78184</t>
  </si>
  <si>
    <t>ROBINIA DRAW</t>
  </si>
  <si>
    <t>NM79001</t>
  </si>
  <si>
    <t>EAGLE CREEK</t>
  </si>
  <si>
    <t>NM79002</t>
  </si>
  <si>
    <t>FELIZ</t>
  </si>
  <si>
    <t>NM79005</t>
  </si>
  <si>
    <t>SALT HOUSE DRAW</t>
  </si>
  <si>
    <t>NM79007</t>
  </si>
  <si>
    <t>MANNING DOME</t>
  </si>
  <si>
    <t>NM79008</t>
  </si>
  <si>
    <t>BROWNING CANYON</t>
  </si>
  <si>
    <t>NM79010</t>
  </si>
  <si>
    <t>TELEPHONE CANYON</t>
  </si>
  <si>
    <t>NM79011</t>
  </si>
  <si>
    <t>BURNT CANYON</t>
  </si>
  <si>
    <t>NM79012</t>
  </si>
  <si>
    <t>SIXTEEN SPRINGS</t>
  </si>
  <si>
    <t>NM79013</t>
  </si>
  <si>
    <t>MCDONALD FLATS</t>
  </si>
  <si>
    <t>NM79016</t>
  </si>
  <si>
    <t>PENASCO CANYON</t>
  </si>
  <si>
    <t>NM79017</t>
  </si>
  <si>
    <t>FLYING H</t>
  </si>
  <si>
    <t>NM79018</t>
  </si>
  <si>
    <t>CHERRY FLAT</t>
  </si>
  <si>
    <t>NM79019</t>
  </si>
  <si>
    <t>PENASCO RIVER</t>
  </si>
  <si>
    <t>NM79020</t>
  </si>
  <si>
    <t>BIG CHERRY CANYON</t>
  </si>
  <si>
    <t>NM79021</t>
  </si>
  <si>
    <t>PENASCO SCHOOL</t>
  </si>
  <si>
    <t>NM79022</t>
  </si>
  <si>
    <t>PENASCO</t>
  </si>
  <si>
    <t>NM79023</t>
  </si>
  <si>
    <t>CHERRY ALLOTMENT</t>
  </si>
  <si>
    <t>NM79024</t>
  </si>
  <si>
    <t>CUEVO EAST</t>
  </si>
  <si>
    <t>NM79025</t>
  </si>
  <si>
    <t>CUEVO WEST</t>
  </si>
  <si>
    <t>NM79027</t>
  </si>
  <si>
    <t>PENASCO EAST</t>
  </si>
  <si>
    <t>NM79028</t>
  </si>
  <si>
    <t>PRETTY BIRD HILLS</t>
  </si>
  <si>
    <t>NM79029</t>
  </si>
  <si>
    <t>SIXTEEN TANK</t>
  </si>
  <si>
    <t>NM79030</t>
  </si>
  <si>
    <t>ENCINO DRAW</t>
  </si>
  <si>
    <t>NM79031</t>
  </si>
  <si>
    <t>ACRES LAKE</t>
  </si>
  <si>
    <t>NM79032</t>
  </si>
  <si>
    <t>LONG CANYON</t>
  </si>
  <si>
    <t>NM79033</t>
  </si>
  <si>
    <t>BUCKHORN</t>
  </si>
  <si>
    <t>NM79034</t>
  </si>
  <si>
    <t>SOUTH LONG CANYON</t>
  </si>
  <si>
    <t>NM79036</t>
  </si>
  <si>
    <t>WOODLAND</t>
  </si>
  <si>
    <t>NM79037</t>
  </si>
  <si>
    <t>4 MILE CANYON</t>
  </si>
  <si>
    <t>NM79039</t>
  </si>
  <si>
    <t>CHAMPION CANYON</t>
  </si>
  <si>
    <t>NM79040</t>
  </si>
  <si>
    <t>SIXTEEN MILE DRAW</t>
  </si>
  <si>
    <t>NM79041</t>
  </si>
  <si>
    <t>PINON</t>
  </si>
  <si>
    <t>NM79042</t>
  </si>
  <si>
    <t>BARCLAY DRAW</t>
  </si>
  <si>
    <t>NM79043</t>
  </si>
  <si>
    <t>JUNIPER</t>
  </si>
  <si>
    <t>NM79044</t>
  </si>
  <si>
    <t>WRIGHT WELL DRAW</t>
  </si>
  <si>
    <t>NM79045</t>
  </si>
  <si>
    <t>BEAR CANYON</t>
  </si>
  <si>
    <t>NM79046</t>
  </si>
  <si>
    <t>CROOKED CREEK</t>
  </si>
  <si>
    <t>NM79048</t>
  </si>
  <si>
    <t>UPPER SEGREST DRAW</t>
  </si>
  <si>
    <t>NM79049</t>
  </si>
  <si>
    <t>UPPER PACKSADDLE CAN</t>
  </si>
  <si>
    <t>NM79050</t>
  </si>
  <si>
    <t>CHERRY CANYON</t>
  </si>
  <si>
    <t>NM79051</t>
  </si>
  <si>
    <t>THIMBLE CANYON</t>
  </si>
  <si>
    <t>NM79054</t>
  </si>
  <si>
    <t>STEVENS DRAW</t>
  </si>
  <si>
    <t>NM79056</t>
  </si>
  <si>
    <t>RIM</t>
  </si>
  <si>
    <t>NM79099</t>
  </si>
  <si>
    <t>CROOKED CANYON</t>
  </si>
  <si>
    <t>NM79104</t>
  </si>
  <si>
    <t>OX YOKE</t>
  </si>
  <si>
    <t>NM79109</t>
  </si>
  <si>
    <t>CROOKED CANYON - II</t>
  </si>
  <si>
    <t>NM79127</t>
  </si>
  <si>
    <t>COX CANYON - II</t>
  </si>
  <si>
    <t>NM79129</t>
  </si>
  <si>
    <t>4 MILE CANYON - II</t>
  </si>
  <si>
    <t>NM79140</t>
  </si>
  <si>
    <t>NORTH UNIT</t>
  </si>
  <si>
    <t>NM79225</t>
  </si>
  <si>
    <t>COX CANYON</t>
  </si>
  <si>
    <t>NM79226</t>
  </si>
  <si>
    <t>COX CANYON - E</t>
  </si>
  <si>
    <t>NM79228</t>
  </si>
  <si>
    <t>4 MILE CANYON - E</t>
  </si>
  <si>
    <t>NM79238</t>
  </si>
  <si>
    <t>NORTH LONG CANYON</t>
  </si>
  <si>
    <t>NM79239</t>
  </si>
  <si>
    <t>LITTLE BEAR</t>
  </si>
  <si>
    <t>NM79326</t>
  </si>
  <si>
    <t>CUEVO</t>
  </si>
  <si>
    <t>NM79327</t>
  </si>
  <si>
    <t>DUNKEN</t>
  </si>
  <si>
    <t>Row Labels</t>
  </si>
  <si>
    <t>Grand Total</t>
  </si>
  <si>
    <t>Sum of Permitted AUMs</t>
  </si>
  <si>
    <t>Pct of Permitted AUMs</t>
  </si>
  <si>
    <t>Carlsbad Field Office</t>
  </si>
  <si>
    <t>Sum of Public Acres</t>
  </si>
  <si>
    <t>Pct of Public Acres</t>
  </si>
  <si>
    <t>Count of Allotments</t>
  </si>
  <si>
    <t>Pct  of Allotments</t>
  </si>
  <si>
    <t>AUMs per 1000 Ac</t>
  </si>
  <si>
    <t>Horses per 1000 Ac</t>
  </si>
  <si>
    <t>Sum of Suspended AUMs</t>
  </si>
  <si>
    <t>Pct of Suspended AUMs</t>
  </si>
  <si>
    <t>Equiv Horses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</si>
</sst>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14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  <xf numFmtId="10" fontId="0" fillId="0" borderId="0" xfId="0" applyNumberFormat="1"/>
    <xf numFmtId="164" fontId="0" fillId="0" borderId="0" xfId="0" applyNumberFormat="1"/>
    <xf numFmtId="0" fontId="0" fillId="0" borderId="10" xfId="0" applyBorder="1" applyAlignment="1">
      <alignment horizontal="right"/>
    </xf>
    <xf numFmtId="164" fontId="0" fillId="0" borderId="10" xfId="0" applyNumberFormat="1" applyBorder="1"/>
    <xf numFmtId="0" fontId="0" fillId="0" borderId="0" xfId="0" applyAlignment="1">
      <alignment horizontal="right"/>
    </xf>
    <xf numFmtId="3" fontId="0" fillId="0" borderId="0" xfId="0" applyNumberFormat="1"/>
    <xf numFmtId="3" fontId="0" fillId="0" borderId="10" xfId="0" applyNumberForma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2">
    <dxf>
      <alignment horizontal="right"/>
    </dxf>
    <dxf>
      <alignment horizontal="right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2.xml"/><Relationship Id="rId5" Type="http://schemas.openxmlformats.org/officeDocument/2006/relationships/pivotCacheDefinition" Target="pivotCache/pivotCacheDefinition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uthor" refreshedDate="46061.270281365738" createdVersion="8" refreshedVersion="8" minRefreshableVersion="3" recordCount="276" xr:uid="{5C4BAD33-B05D-4677-89D0-0611497D77F7}">
  <cacheSource type="worksheet">
    <worksheetSource ref="A1:R277" sheet="Carlsbad FO Raw Data"/>
  </cacheSource>
  <cacheFields count="18">
    <cacheField name="Allotment Number" numFmtId="0">
      <sharedItems/>
    </cacheField>
    <cacheField name="Allotment Name" numFmtId="0">
      <sharedItems/>
    </cacheField>
    <cacheField name="Available For Grazing" numFmtId="0">
      <sharedItems/>
    </cacheField>
    <cacheField name="Grazing Decision" numFmtId="0">
      <sharedItems containsNonDate="0" containsString="0" containsBlank="1"/>
    </cacheField>
    <cacheField name="Public Acres" numFmtId="0">
      <sharedItems containsSemiMixedTypes="0" containsString="0" containsNumber="1" containsInteger="1" minValue="29" maxValue="66350"/>
    </cacheField>
    <cacheField name="Amp Text" numFmtId="0">
      <sharedItems containsBlank="1"/>
    </cacheField>
    <cacheField name="AMP Implement Date" numFmtId="0">
      <sharedItems containsNonDate="0" containsDate="1" containsString="0" containsBlank="1" minDate="1967-01-01T00:00:00" maxDate="1994-09-29T00:00:00"/>
    </cacheField>
    <cacheField name="Management Stat Text" numFmtId="0">
      <sharedItems count="3">
        <s v="MAINTAIN CATEGORY"/>
        <s v="IMPROVE CATEGORY"/>
        <s v="CUSTODIAL CATEGORY"/>
      </sharedItems>
    </cacheField>
    <cacheField name="Field Office" numFmtId="0">
      <sharedItems/>
    </cacheField>
    <cacheField name="Field Office2" numFmtId="0">
      <sharedItems/>
    </cacheField>
    <cacheField name="Admin State " numFmtId="0">
      <sharedItems/>
    </cacheField>
    <cacheField name="Admin Office " numFmtId="0">
      <sharedItems/>
    </cacheField>
    <cacheField name="Authorization Number" numFmtId="0">
      <sharedItems containsSemiMixedTypes="0" containsString="0" containsNumber="1" containsInteger="1" minValue="3000377" maxValue="3027338"/>
    </cacheField>
    <cacheField name="Authorization Status Code" numFmtId="0">
      <sharedItems/>
    </cacheField>
    <cacheField name="Auth Id" numFmtId="0">
      <sharedItems containsSemiMixedTypes="0" containsString="0" containsNumber="1" containsInteger="1" minValue="33084" maxValue="97553"/>
    </cacheField>
    <cacheField name="Suspended AUMs" numFmtId="0">
      <sharedItems containsSemiMixedTypes="0" containsString="0" containsNumber="1" containsInteger="1" minValue="0" maxValue="3660"/>
    </cacheField>
    <cacheField name="Permitted AUMs" numFmtId="0">
      <sharedItems containsSemiMixedTypes="0" containsString="0" containsNumber="1" containsInteger="1" minValue="2" maxValue="11863"/>
    </cacheField>
    <cacheField name="Susp Use Temp" numFmtId="0">
      <sharedItems containsSemiMixedTypes="0" containsString="0" containsNumber="1" containsInteger="1" minValue="0" maxValue="2422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uthor" refreshedDate="46061.280424884259" createdVersion="8" refreshedVersion="8" minRefreshableVersion="3" recordCount="275" xr:uid="{B08C3751-2D93-411F-8FB6-9AB468BCA099}">
  <cacheSource type="worksheet">
    <worksheetSource ref="A1:R276" sheet="Carlsbad FO Filtered Data"/>
  </cacheSource>
  <cacheFields count="18">
    <cacheField name="Allotment Number" numFmtId="0">
      <sharedItems/>
    </cacheField>
    <cacheField name="Allotment Name" numFmtId="0">
      <sharedItems/>
    </cacheField>
    <cacheField name="Available For Grazing" numFmtId="0">
      <sharedItems/>
    </cacheField>
    <cacheField name="Grazing Decision" numFmtId="0">
      <sharedItems containsNonDate="0" containsString="0" containsBlank="1"/>
    </cacheField>
    <cacheField name="Public Acres" numFmtId="0">
      <sharedItems containsSemiMixedTypes="0" containsString="0" containsNumber="1" containsInteger="1" minValue="29" maxValue="66350"/>
    </cacheField>
    <cacheField name="Amp Text" numFmtId="0">
      <sharedItems containsBlank="1"/>
    </cacheField>
    <cacheField name="AMP Implement Date" numFmtId="0">
      <sharedItems containsNonDate="0" containsDate="1" containsString="0" containsBlank="1" minDate="1967-01-01T00:00:00" maxDate="1994-09-29T00:00:00"/>
    </cacheField>
    <cacheField name="Management Stat Text" numFmtId="0">
      <sharedItems count="3">
        <s v="MAINTAIN CATEGORY"/>
        <s v="IMPROVE CATEGORY"/>
        <s v="CUSTODIAL CATEGORY"/>
      </sharedItems>
    </cacheField>
    <cacheField name="Field Office" numFmtId="0">
      <sharedItems/>
    </cacheField>
    <cacheField name="Field Office2" numFmtId="0">
      <sharedItems/>
    </cacheField>
    <cacheField name="Admin State " numFmtId="0">
      <sharedItems/>
    </cacheField>
    <cacheField name="Admin Office " numFmtId="0">
      <sharedItems/>
    </cacheField>
    <cacheField name="Authorization Number" numFmtId="0">
      <sharedItems containsSemiMixedTypes="0" containsString="0" containsNumber="1" containsInteger="1" minValue="3000377" maxValue="3027338"/>
    </cacheField>
    <cacheField name="Authorization Status Code" numFmtId="0">
      <sharedItems/>
    </cacheField>
    <cacheField name="Auth Id" numFmtId="0">
      <sharedItems containsSemiMixedTypes="0" containsString="0" containsNumber="1" containsInteger="1" minValue="33084" maxValue="97553"/>
    </cacheField>
    <cacheField name="Suspended AUMs" numFmtId="0">
      <sharedItems containsSemiMixedTypes="0" containsString="0" containsNumber="1" containsInteger="1" minValue="0" maxValue="3660"/>
    </cacheField>
    <cacheField name="Permitted AUMs" numFmtId="0">
      <sharedItems containsSemiMixedTypes="0" containsString="0" containsNumber="1" containsInteger="1" minValue="2" maxValue="11863"/>
    </cacheField>
    <cacheField name="Susp Use Temp" numFmtId="0">
      <sharedItems containsSemiMixedTypes="0" containsString="0" containsNumber="1" containsInteger="1" minValue="0" maxValue="2422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76">
  <r>
    <s v="NM00177"/>
    <s v="HORSE CANYON"/>
    <s v="Y"/>
    <m/>
    <n v="13099"/>
    <m/>
    <m/>
    <x v="0"/>
    <s v="CARLSBAD FIELD OFFICE"/>
    <s v="CARLSBAD FIELD OFFICE"/>
    <s v="NM"/>
    <s v="LLNMP02000"/>
    <n v="3002434"/>
    <s v="CURRENT"/>
    <n v="88120"/>
    <n v="0"/>
    <n v="4235"/>
    <n v="0"/>
  </r>
  <r>
    <s v="NM00178"/>
    <s v="HOLT"/>
    <s v="Y"/>
    <m/>
    <n v="4015"/>
    <m/>
    <m/>
    <x v="0"/>
    <s v="CARLSBAD FIELD OFFICE"/>
    <s v="CARLSBAD FIELD OFFICE"/>
    <s v="NM"/>
    <s v="LLNMP02000"/>
    <n v="3001958"/>
    <s v="CURRENT"/>
    <n v="79652"/>
    <n v="0"/>
    <n v="1191"/>
    <n v="0"/>
  </r>
  <r>
    <s v="NM00182"/>
    <s v="CORNUCOPIA DRAW"/>
    <s v="Y"/>
    <m/>
    <n v="7289"/>
    <m/>
    <m/>
    <x v="1"/>
    <s v="CARLSBAD FIELD OFFICE"/>
    <s v="CARLSBAD FIELD OFFICE"/>
    <s v="NM"/>
    <s v="LLNMP02000"/>
    <n v="3002240"/>
    <s v="CURRENT"/>
    <n v="84868"/>
    <n v="0"/>
    <n v="1956"/>
    <n v="0"/>
  </r>
  <r>
    <s v="NM09044"/>
    <s v="ANCHOR BAR RANCH"/>
    <s v="Y"/>
    <m/>
    <n v="3694"/>
    <m/>
    <m/>
    <x v="1"/>
    <s v="CARLSBAD FIELD OFFICE"/>
    <s v="CARLSBAD FIELD OFFICE"/>
    <s v="NM"/>
    <s v="LLNMP02000"/>
    <n v="3002537"/>
    <s v="CURRENT"/>
    <n v="97548"/>
    <n v="0"/>
    <n v="960"/>
    <n v="0"/>
  </r>
  <r>
    <s v="NM09061"/>
    <s v="STEVENS LAKE"/>
    <s v="Y"/>
    <m/>
    <n v="349"/>
    <m/>
    <m/>
    <x v="0"/>
    <s v="CARLSBAD FIELD OFFICE"/>
    <s v="CARLSBAD FIELD OFFICE"/>
    <s v="NM"/>
    <s v="LLNMP02000"/>
    <n v="3003920"/>
    <s v="CURRENT"/>
    <n v="42714"/>
    <n v="0"/>
    <n v="108"/>
    <n v="0"/>
  </r>
  <r>
    <s v="NM71008"/>
    <s v="COTTONWOOD"/>
    <s v="Y"/>
    <m/>
    <n v="24745"/>
    <m/>
    <m/>
    <x v="0"/>
    <s v="CARLSBAD FIELD OFFICE"/>
    <s v="CARLSBAD FIELD OFFICE"/>
    <s v="NM"/>
    <s v="LLNMP02000"/>
    <n v="3001973"/>
    <s v="CURRENT"/>
    <n v="80236"/>
    <n v="0"/>
    <n v="6430"/>
    <n v="0"/>
  </r>
  <r>
    <s v="NM76001"/>
    <s v="COLLUM"/>
    <s v="Y"/>
    <m/>
    <n v="40"/>
    <m/>
    <m/>
    <x v="2"/>
    <s v="CARLSBAD FIELD OFFICE"/>
    <s v="CARLSBAD FIELD OFFICE"/>
    <s v="NM"/>
    <s v="LLNMP02000"/>
    <n v="3006916"/>
    <s v="CURRENT"/>
    <n v="85671"/>
    <n v="0"/>
    <n v="12"/>
    <n v="0"/>
  </r>
  <r>
    <s v="NM76002"/>
    <s v="GLADIOLA"/>
    <s v="Y"/>
    <m/>
    <n v="29"/>
    <m/>
    <m/>
    <x v="2"/>
    <s v="CARLSBAD FIELD OFFICE"/>
    <s v="CARLSBAD FIELD OFFICE"/>
    <s v="NM"/>
    <s v="LLNMP02000"/>
    <n v="3006913"/>
    <s v="CURRENT"/>
    <n v="59269"/>
    <n v="1"/>
    <n v="4"/>
    <n v="0"/>
  </r>
  <r>
    <s v="NM76004"/>
    <s v="SAND TRAP"/>
    <s v="Y"/>
    <m/>
    <n v="1740"/>
    <m/>
    <m/>
    <x v="2"/>
    <s v="CARLSBAD FIELD OFFICE"/>
    <s v="CARLSBAD FIELD OFFICE"/>
    <s v="NM"/>
    <s v="LLNMP02000"/>
    <n v="3006696"/>
    <s v="CURRENT"/>
    <n v="55480"/>
    <n v="22"/>
    <n v="338"/>
    <n v="0"/>
  </r>
  <r>
    <s v="NM76006"/>
    <s v="PUMPJACK SOUTH"/>
    <s v="Y"/>
    <m/>
    <n v="16760"/>
    <m/>
    <m/>
    <x v="1"/>
    <s v="CARLSBAD FIELD OFFICE"/>
    <s v="CARLSBAD FIELD OFFICE"/>
    <s v="NM"/>
    <s v="LLNMP02000"/>
    <n v="3006664"/>
    <s v="CURRENT"/>
    <n v="61989"/>
    <n v="593"/>
    <n v="1759"/>
    <n v="0"/>
  </r>
  <r>
    <s v="NM76007"/>
    <s v="MALJAMAR SOUTH"/>
    <s v="Y"/>
    <m/>
    <n v="12448"/>
    <m/>
    <m/>
    <x v="0"/>
    <s v="CARLSBAD FIELD OFFICE"/>
    <s v="CARLSBAD FIELD OFFICE"/>
    <s v="NM"/>
    <s v="LLNMP02000"/>
    <n v="3002409"/>
    <s v="CURRENT"/>
    <n v="86850"/>
    <n v="596"/>
    <n v="1452"/>
    <n v="0"/>
  </r>
  <r>
    <s v="NM76008"/>
    <s v="QUERECHO PLAINS"/>
    <s v="Y"/>
    <m/>
    <n v="9562"/>
    <s v="AMP IMPLEMENTED"/>
    <d v="1988-05-23T00:00:00"/>
    <x v="1"/>
    <s v="CARLSBAD FIELD OFFICE"/>
    <s v="CARLSBAD FIELD OFFICE"/>
    <s v="NM"/>
    <s v="LLNMP02000"/>
    <n v="3002408"/>
    <s v="CURRENT"/>
    <n v="86849"/>
    <n v="116"/>
    <n v="1339"/>
    <n v="0"/>
  </r>
  <r>
    <s v="NM76009"/>
    <s v="BUCKEYE NORTH"/>
    <s v="Y"/>
    <m/>
    <n v="167"/>
    <m/>
    <m/>
    <x v="2"/>
    <s v="CARLSBAD FIELD OFFICE"/>
    <s v="CARLSBAD FIELD OFFICE"/>
    <s v="NM"/>
    <s v="LLNMP02000"/>
    <n v="3006647"/>
    <s v="CURRENT"/>
    <n v="55504"/>
    <n v="0"/>
    <n v="48"/>
    <n v="0"/>
  </r>
  <r>
    <s v="NM76010"/>
    <s v="GOLF COURSE"/>
    <s v="Y"/>
    <m/>
    <n v="480"/>
    <m/>
    <m/>
    <x v="2"/>
    <s v="CARLSBAD FIELD OFFICE"/>
    <s v="CARLSBAD FIELD OFFICE"/>
    <s v="NM"/>
    <s v="LLNMP02000"/>
    <n v="3001393"/>
    <s v="CURRENT"/>
    <n v="66649"/>
    <n v="42"/>
    <n v="46"/>
    <n v="0"/>
  </r>
  <r>
    <s v="NM76011"/>
    <s v="LAGUNA TONTO"/>
    <s v="Y"/>
    <m/>
    <n v="14238"/>
    <m/>
    <m/>
    <x v="1"/>
    <s v="CARLSBAD FIELD OFFICE"/>
    <s v="CARLSBAD FIELD OFFICE"/>
    <s v="NM"/>
    <s v="LLNMP02000"/>
    <n v="3006656"/>
    <s v="CURRENT"/>
    <n v="61963"/>
    <n v="708"/>
    <n v="11863"/>
    <n v="0"/>
  </r>
  <r>
    <s v="NM76012"/>
    <s v="MONUMENT DRAW"/>
    <s v="Y"/>
    <m/>
    <n v="40"/>
    <m/>
    <m/>
    <x v="2"/>
    <s v="CARLSBAD FIELD OFFICE"/>
    <s v="CARLSBAD FIELD OFFICE"/>
    <s v="NM"/>
    <s v="LLNMP02000"/>
    <n v="3006890"/>
    <s v="CURRENT"/>
    <n v="66760"/>
    <n v="10"/>
    <n v="2"/>
    <n v="0"/>
  </r>
  <r>
    <s v="NM76013"/>
    <s v="RECORD"/>
    <s v="Y"/>
    <m/>
    <n v="320"/>
    <m/>
    <m/>
    <x v="2"/>
    <s v="CARLSBAD FIELD OFFICE"/>
    <s v="CARLSBAD FIELD OFFICE"/>
    <s v="NM"/>
    <s v="LLNMP02000"/>
    <n v="3001157"/>
    <s v="CURRENT"/>
    <n v="47706"/>
    <n v="38"/>
    <n v="40"/>
    <n v="0"/>
  </r>
  <r>
    <s v="NM76014"/>
    <s v="WHITE BREAKS"/>
    <s v="Y"/>
    <m/>
    <n v="260"/>
    <m/>
    <m/>
    <x v="2"/>
    <s v="CARLSBAD FIELD OFFICE"/>
    <s v="CARLSBAD FIELD OFFICE"/>
    <s v="NM"/>
    <s v="LLNMP02000"/>
    <n v="3006902"/>
    <s v="CURRENT"/>
    <n v="47708"/>
    <n v="17"/>
    <n v="40"/>
    <n v="0"/>
  </r>
  <r>
    <s v="NM76015"/>
    <s v="NADINE"/>
    <s v="Y"/>
    <m/>
    <n v="1602"/>
    <m/>
    <m/>
    <x v="2"/>
    <s v="CARLSBAD FIELD OFFICE"/>
    <s v="CARLSBAD FIELD OFFICE"/>
    <s v="NM"/>
    <s v="LLNMP02000"/>
    <n v="3006872"/>
    <s v="CURRENT"/>
    <n v="77230"/>
    <n v="0"/>
    <n v="300"/>
    <n v="0"/>
  </r>
  <r>
    <s v="NM76016"/>
    <s v="JONES CITY - NORTH"/>
    <s v="Y"/>
    <m/>
    <n v="807"/>
    <m/>
    <m/>
    <x v="2"/>
    <s v="CARLSBAD FIELD OFFICE"/>
    <s v="CARLSBAD FIELD OFFICE"/>
    <s v="NM"/>
    <s v="LLNMP02000"/>
    <n v="3002617"/>
    <s v="CURRENT"/>
    <n v="95984"/>
    <n v="122"/>
    <n v="75"/>
    <n v="0"/>
  </r>
  <r>
    <s v="NM76017"/>
    <s v="EUNICE"/>
    <s v="Y"/>
    <m/>
    <n v="840"/>
    <m/>
    <m/>
    <x v="2"/>
    <s v="CARLSBAD FIELD OFFICE"/>
    <s v="CARLSBAD FIELD OFFICE"/>
    <s v="NM"/>
    <s v="LLNMP02000"/>
    <n v="3023367"/>
    <s v="CURRENT"/>
    <n v="77231"/>
    <n v="0"/>
    <n v="240"/>
    <n v="0"/>
  </r>
  <r>
    <s v="NM76018"/>
    <s v="SOUTH MONUMENT DRAW"/>
    <s v="Y"/>
    <m/>
    <n v="1240"/>
    <m/>
    <m/>
    <x v="2"/>
    <s v="CARLSBAD FIELD OFFICE"/>
    <s v="CARLSBAD FIELD OFFICE"/>
    <s v="NM"/>
    <s v="LLNMP02000"/>
    <n v="3006898"/>
    <s v="CURRENT"/>
    <n v="77236"/>
    <n v="59"/>
    <n v="57"/>
    <n v="0"/>
  </r>
  <r>
    <s v="NM76019"/>
    <s v="MONUMENT - SOUTHWEST"/>
    <s v="Y"/>
    <m/>
    <n v="960"/>
    <m/>
    <m/>
    <x v="2"/>
    <s v="CARLSBAD FIELD OFFICE"/>
    <s v="CARLSBAD FIELD OFFICE"/>
    <s v="NM"/>
    <s v="LLNMP02000"/>
    <n v="3006858"/>
    <s v="CURRENT"/>
    <n v="66762"/>
    <n v="170"/>
    <n v="96"/>
    <n v="0"/>
  </r>
  <r>
    <s v="NM76020"/>
    <s v="LEA TOWNSITE"/>
    <s v="Y"/>
    <m/>
    <n v="15426"/>
    <s v="AMP IMPLEMENTED"/>
    <d v="1984-06-08T00:00:00"/>
    <x v="0"/>
    <s v="CARLSBAD FIELD OFFICE"/>
    <s v="CARLSBAD FIELD OFFICE"/>
    <s v="NM"/>
    <s v="LLNMP02000"/>
    <n v="3006508"/>
    <s v="CURRENT"/>
    <n v="97551"/>
    <n v="0"/>
    <n v="3495"/>
    <n v="0"/>
  </r>
  <r>
    <s v="NM76021"/>
    <s v="HALFWAY"/>
    <s v="Y"/>
    <m/>
    <n v="14346"/>
    <m/>
    <m/>
    <x v="0"/>
    <s v="CARLSBAD FIELD OFFICE"/>
    <s v="CARLSBAD FIELD OFFICE"/>
    <s v="NM"/>
    <s v="LLNMP02000"/>
    <n v="3023433"/>
    <s v="CURRENT"/>
    <n v="97552"/>
    <n v="0"/>
    <n v="3617"/>
    <n v="0"/>
  </r>
  <r>
    <s v="NM76022"/>
    <s v="LAGUNA TOSTON"/>
    <s v="Y"/>
    <m/>
    <n v="2705"/>
    <s v="AMP IMPLEMENTED"/>
    <d v="1967-12-01T00:00:00"/>
    <x v="0"/>
    <s v="CARLSBAD FIELD OFFICE"/>
    <s v="CARLSBAD FIELD OFFICE"/>
    <s v="NM"/>
    <s v="LLNMP02000"/>
    <n v="3025777"/>
    <s v="CURRENT"/>
    <n v="50147"/>
    <n v="96"/>
    <n v="840"/>
    <n v="0"/>
  </r>
  <r>
    <s v="NM76023"/>
    <s v="BILBRY BASIN"/>
    <s v="Y"/>
    <m/>
    <n v="4837"/>
    <s v="AMP IMPLEMENTED"/>
    <d v="1984-12-28T00:00:00"/>
    <x v="0"/>
    <s v="CARLSBAD FIELD OFFICE"/>
    <s v="CARLSBAD FIELD OFFICE"/>
    <s v="NM"/>
    <s v="LLNMP02000"/>
    <n v="3000896"/>
    <s v="CURRENT"/>
    <n v="55466"/>
    <n v="160"/>
    <n v="792"/>
    <n v="0"/>
  </r>
  <r>
    <s v="NM76024"/>
    <s v="JONES CITY"/>
    <s v="Y"/>
    <m/>
    <n v="120"/>
    <m/>
    <m/>
    <x v="2"/>
    <s v="CARLSBAD FIELD OFFICE"/>
    <s v="CARLSBAD FIELD OFFICE"/>
    <s v="NM"/>
    <s v="LLNMP02000"/>
    <n v="3006903"/>
    <s v="CURRENT"/>
    <n v="87779"/>
    <n v="11"/>
    <n v="12"/>
    <n v="0"/>
  </r>
  <r>
    <s v="NM76025"/>
    <s v="OIL CENTER NORTH"/>
    <s v="Y"/>
    <m/>
    <n v="1868"/>
    <m/>
    <m/>
    <x v="2"/>
    <s v="CARLSBAD FIELD OFFICE"/>
    <s v="CARLSBAD FIELD OFFICE"/>
    <s v="NM"/>
    <s v="LLNMP02000"/>
    <n v="3006886"/>
    <s v="CURRENT"/>
    <n v="47710"/>
    <n v="217"/>
    <n v="309"/>
    <n v="0"/>
  </r>
  <r>
    <s v="NM76026"/>
    <s v="OIL CENTER SOUTH"/>
    <s v="Y"/>
    <m/>
    <n v="1122"/>
    <m/>
    <m/>
    <x v="2"/>
    <s v="CARLSBAD FIELD OFFICE"/>
    <s v="CARLSBAD FIELD OFFICE"/>
    <s v="NM"/>
    <s v="LLNMP02000"/>
    <n v="3025430"/>
    <s v="CURRENT"/>
    <n v="47714"/>
    <n v="53"/>
    <n v="127"/>
    <n v="0"/>
  </r>
  <r>
    <s v="NM76027"/>
    <s v="SAN SIMON"/>
    <s v="Y"/>
    <m/>
    <n v="12635"/>
    <m/>
    <m/>
    <x v="2"/>
    <s v="CARLSBAD FIELD OFFICE"/>
    <s v="CARLSBAD FIELD OFFICE"/>
    <s v="NM"/>
    <s v="LLNMP02000"/>
    <n v="3006880"/>
    <s v="CURRENT"/>
    <n v="79586"/>
    <n v="672"/>
    <n v="2016"/>
    <n v="0"/>
  </r>
  <r>
    <s v="NM76028"/>
    <s v="SWAG"/>
    <s v="Y"/>
    <m/>
    <n v="8767"/>
    <s v="AMP IMPLEMENTED"/>
    <d v="1972-01-01T00:00:00"/>
    <x v="0"/>
    <s v="CARLSBAD FIELD OFFICE"/>
    <s v="CARLSBAD FIELD OFFICE"/>
    <s v="NM"/>
    <s v="LLNMP02000"/>
    <n v="3002518"/>
    <s v="CURRENT"/>
    <n v="91677"/>
    <n v="456"/>
    <n v="1805"/>
    <n v="0"/>
  </r>
  <r>
    <s v="NM76029"/>
    <s v="PLAYA DUNES"/>
    <s v="Y"/>
    <m/>
    <n v="7297"/>
    <m/>
    <m/>
    <x v="0"/>
    <s v="CARLSBAD FIELD OFFICE"/>
    <s v="CARLSBAD FIELD OFFICE"/>
    <s v="NM"/>
    <s v="LLNMP02000"/>
    <n v="3006884"/>
    <s v="CURRENT"/>
    <n v="33087"/>
    <n v="0"/>
    <n v="1167"/>
    <n v="0"/>
  </r>
  <r>
    <s v="NM76030"/>
    <s v="DEEP WELLS"/>
    <s v="Y"/>
    <m/>
    <n v="3826"/>
    <m/>
    <m/>
    <x v="0"/>
    <s v="CARLSBAD FIELD OFFICE"/>
    <s v="CARLSBAD FIELD OFFICE"/>
    <s v="NM"/>
    <s v="LLNMP02000"/>
    <n v="3006884"/>
    <s v="CURRENT"/>
    <n v="33087"/>
    <n v="0"/>
    <n v="647"/>
    <n v="0"/>
  </r>
  <r>
    <s v="NM76031"/>
    <s v="EAST RATTLESNAKE CAN"/>
    <s v="Y"/>
    <m/>
    <n v="40"/>
    <m/>
    <m/>
    <x v="2"/>
    <s v="CARLSBAD FIELD OFFICE"/>
    <s v="CARLSBAD FIELD OFFICE"/>
    <s v="NM"/>
    <s v="LLNMP02000"/>
    <n v="3002501"/>
    <s v="CURRENT"/>
    <n v="90543"/>
    <n v="85"/>
    <n v="6"/>
    <n v="0"/>
  </r>
  <r>
    <s v="NM76032"/>
    <s v="JAL - NORTHWEST"/>
    <s v="Y"/>
    <m/>
    <n v="640"/>
    <m/>
    <m/>
    <x v="2"/>
    <s v="CARLSBAD FIELD OFFICE"/>
    <s v="CARLSBAD FIELD OFFICE"/>
    <s v="NM"/>
    <s v="LLNMP02000"/>
    <n v="3021318"/>
    <s v="CURRENT"/>
    <n v="87780"/>
    <n v="166"/>
    <n v="48"/>
    <n v="0"/>
  </r>
  <r>
    <s v="NM76033"/>
    <s v="E. RATTLESNAKE FLAT"/>
    <s v="Y"/>
    <m/>
    <n v="17009"/>
    <s v="AMP IMPLEMENTED"/>
    <d v="1987-08-11T00:00:00"/>
    <x v="1"/>
    <s v="CARLSBAD FIELD OFFICE"/>
    <s v="CARLSBAD FIELD OFFICE"/>
    <s v="NM"/>
    <s v="LLNMP02000"/>
    <n v="3001344"/>
    <s v="CURRENT"/>
    <n v="51409"/>
    <n v="720"/>
    <n v="2700"/>
    <n v="0"/>
  </r>
  <r>
    <s v="NM76035"/>
    <s v="MEDLIN-WELLS"/>
    <s v="Y"/>
    <m/>
    <n v="10280"/>
    <s v="CMP IMPLEMENTED"/>
    <d v="1986-03-22T00:00:00"/>
    <x v="1"/>
    <s v="CARLSBAD FIELD OFFICE"/>
    <s v="CARLSBAD FIELD OFFICE"/>
    <s v="NM"/>
    <s v="LLNMP02000"/>
    <n v="3001345"/>
    <s v="CURRENT"/>
    <n v="51410"/>
    <n v="20"/>
    <n v="1771"/>
    <n v="0"/>
  </r>
  <r>
    <s v="NM76036"/>
    <s v="OCHOA - NORTHWEST"/>
    <s v="Y"/>
    <m/>
    <n v="80"/>
    <m/>
    <m/>
    <x v="2"/>
    <s v="CARLSBAD FIELD OFFICE"/>
    <s v="CARLSBAD FIELD OFFICE"/>
    <s v="NM"/>
    <s v="LLNMP02000"/>
    <n v="3002581"/>
    <s v="CURRENT"/>
    <n v="94841"/>
    <n v="20"/>
    <n v="4"/>
    <n v="0"/>
  </r>
  <r>
    <s v="NM76037"/>
    <s v="RED TANK"/>
    <s v="Y"/>
    <m/>
    <n v="20576"/>
    <s v="AMP IMPLEMENTED"/>
    <d v="1969-06-01T00:00:00"/>
    <x v="0"/>
    <s v="CARLSBAD FIELD OFFICE"/>
    <s v="CARLSBAD FIELD OFFICE"/>
    <s v="NM"/>
    <s v="LLNMP02000"/>
    <n v="3002548"/>
    <s v="CURRENT"/>
    <n v="93137"/>
    <n v="310"/>
    <n v="3686"/>
    <n v="0"/>
  </r>
  <r>
    <s v="NM76038"/>
    <s v="FAIRVIEW"/>
    <s v="Y"/>
    <m/>
    <n v="25374"/>
    <s v="AMP IMPLEMENTED"/>
    <d v="1971-07-01T00:00:00"/>
    <x v="0"/>
    <s v="CARLSBAD FIELD OFFICE"/>
    <s v="CARLSBAD FIELD OFFICE"/>
    <s v="NM"/>
    <s v="LLNMP02000"/>
    <n v="3002546"/>
    <s v="CURRENT"/>
    <n v="93135"/>
    <n v="0"/>
    <n v="3774"/>
    <n v="0"/>
  </r>
  <r>
    <s v="NM76039"/>
    <s v="BOBCAT DRAW"/>
    <s v="Y"/>
    <m/>
    <n v="10601"/>
    <s v="AMP IMPLEMENTED"/>
    <d v="1967-01-01T00:00:00"/>
    <x v="0"/>
    <s v="CARLSBAD FIELD OFFICE"/>
    <s v="CARLSBAD FIELD OFFICE"/>
    <s v="NM"/>
    <s v="LLNMP02000"/>
    <n v="3001304"/>
    <s v="CURRENT"/>
    <n v="49123"/>
    <n v="1399"/>
    <n v="1181"/>
    <n v="0"/>
  </r>
  <r>
    <s v="NM76040"/>
    <s v="PENN TANK"/>
    <s v="Y"/>
    <m/>
    <n v="6700"/>
    <s v="AMP IMPLEMENTED"/>
    <d v="1967-01-01T00:00:00"/>
    <x v="0"/>
    <s v="CARLSBAD FIELD OFFICE"/>
    <s v="CARLSBAD FIELD OFFICE"/>
    <s v="NM"/>
    <s v="LLNMP02000"/>
    <n v="3002517"/>
    <s v="CURRENT"/>
    <n v="91676"/>
    <n v="648"/>
    <n v="883"/>
    <n v="0"/>
  </r>
  <r>
    <s v="NM76041"/>
    <s v="OLD BALDY"/>
    <s v="Y"/>
    <m/>
    <n v="569"/>
    <m/>
    <m/>
    <x v="2"/>
    <s v="CARLSBAD FIELD OFFICE"/>
    <s v="CARLSBAD FIELD OFFICE"/>
    <s v="NM"/>
    <s v="LLNMP02000"/>
    <n v="3001343"/>
    <s v="CURRENT"/>
    <n v="79575"/>
    <n v="0"/>
    <n v="84"/>
    <n v="0"/>
  </r>
  <r>
    <s v="NM76042"/>
    <s v="TOBOSA FLATS"/>
    <s v="Y"/>
    <m/>
    <n v="6895"/>
    <m/>
    <m/>
    <x v="0"/>
    <s v="CARLSBAD FIELD OFFICE"/>
    <s v="CARLSBAD FIELD OFFICE"/>
    <s v="NM"/>
    <s v="LLNMP02000"/>
    <n v="3002622"/>
    <s v="CURRENT"/>
    <n v="97549"/>
    <n v="0"/>
    <n v="494"/>
    <n v="0"/>
  </r>
  <r>
    <s v="NM76042"/>
    <s v="TOBOSA FLATS"/>
    <s v="Y"/>
    <m/>
    <n v="6895"/>
    <m/>
    <m/>
    <x v="0"/>
    <s v="CARLSBAD FIELD OFFICE"/>
    <s v="CARLSBAD FIELD OFFICE"/>
    <s v="NM"/>
    <s v="LLNMP02000"/>
    <n v="3002636"/>
    <s v="CURRENT"/>
    <n v="97550"/>
    <n v="0"/>
    <n v="433"/>
    <n v="0"/>
  </r>
  <r>
    <s v="NM76043"/>
    <s v="JAVELINA BASIN"/>
    <s v="Y"/>
    <m/>
    <n v="13282"/>
    <s v="AMP IMPLEMENTED"/>
    <d v="1985-10-10T00:00:00"/>
    <x v="0"/>
    <s v="CARLSBAD FIELD OFFICE"/>
    <s v="CARLSBAD FIELD OFFICE"/>
    <s v="NM"/>
    <s v="LLNMP02000"/>
    <n v="3002545"/>
    <s v="CURRENT"/>
    <n v="93134"/>
    <n v="0"/>
    <n v="2343"/>
    <n v="0"/>
  </r>
  <r>
    <s v="NM76045"/>
    <s v="COTTON PLACE"/>
    <s v="Y"/>
    <m/>
    <n v="5886"/>
    <s v="AMP IMPLEMENTED"/>
    <d v="1988-02-26T00:00:00"/>
    <x v="1"/>
    <s v="CARLSBAD FIELD OFFICE"/>
    <s v="CARLSBAD FIELD OFFICE"/>
    <s v="NM"/>
    <s v="LLNMP02000"/>
    <n v="3001801"/>
    <s v="CURRENT"/>
    <n v="66748"/>
    <n v="0"/>
    <n v="394"/>
    <n v="0"/>
  </r>
  <r>
    <s v="NM76046"/>
    <s v="GOEDEKE GRAZING CELL"/>
    <s v="Y"/>
    <m/>
    <n v="7935"/>
    <s v="CMP IMPLEMENTED"/>
    <d v="1994-09-28T00:00:00"/>
    <x v="1"/>
    <s v="CARLSBAD FIELD OFFICE"/>
    <s v="CARLSBAD FIELD OFFICE"/>
    <s v="NM"/>
    <s v="LLNMP02000"/>
    <n v="3001802"/>
    <s v="CURRENT"/>
    <n v="66749"/>
    <n v="0"/>
    <n v="895"/>
    <n v="0"/>
  </r>
  <r>
    <s v="NM76047"/>
    <s v="MONUMENT-JAL OILFIEL"/>
    <s v="Y"/>
    <m/>
    <n v="2612"/>
    <m/>
    <m/>
    <x v="2"/>
    <s v="CARLSBAD FIELD OFFICE"/>
    <s v="CARLSBAD FIELD OFFICE"/>
    <s v="NM"/>
    <s v="LLNMP02000"/>
    <n v="3006851"/>
    <s v="CURRENT"/>
    <n v="77237"/>
    <n v="106"/>
    <n v="384"/>
    <n v="0"/>
  </r>
  <r>
    <s v="NM76048"/>
    <s v="SAN SIMON SWALE"/>
    <s v="Y"/>
    <m/>
    <n v="4870"/>
    <m/>
    <m/>
    <x v="2"/>
    <s v="CARLSBAD FIELD OFFICE"/>
    <s v="CARLSBAD FIELD OFFICE"/>
    <s v="NM"/>
    <s v="LLNMP02000"/>
    <n v="3001305"/>
    <s v="CURRENT"/>
    <n v="79571"/>
    <n v="0"/>
    <n v="792"/>
    <n v="0"/>
  </r>
  <r>
    <s v="NM76049"/>
    <s v="HART RANCH"/>
    <s v="Y"/>
    <m/>
    <n v="3520"/>
    <m/>
    <m/>
    <x v="2"/>
    <s v="CARLSBAD FIELD OFFICE"/>
    <s v="CARLSBAD FIELD OFFICE"/>
    <s v="NM"/>
    <s v="LLNMP02000"/>
    <n v="3006717"/>
    <s v="CURRENT"/>
    <n v="79583"/>
    <n v="340"/>
    <n v="380"/>
    <n v="0"/>
  </r>
  <r>
    <s v="NM76050"/>
    <s v="CERCA"/>
    <s v="Y"/>
    <m/>
    <n v="40"/>
    <m/>
    <m/>
    <x v="2"/>
    <s v="CARLSBAD FIELD OFFICE"/>
    <s v="CARLSBAD FIELD OFFICE"/>
    <s v="NM"/>
    <s v="LLNMP02000"/>
    <n v="3000819"/>
    <s v="CURRENT"/>
    <n v="35516"/>
    <n v="0"/>
    <n v="12"/>
    <n v="0"/>
  </r>
  <r>
    <s v="NM76051"/>
    <s v="ANDREWS FLAT"/>
    <s v="Y"/>
    <m/>
    <n v="11184"/>
    <s v="AMP IMPLEMENTED"/>
    <d v="1987-04-03T00:00:00"/>
    <x v="0"/>
    <s v="CARLSBAD FIELD OFFICE"/>
    <s v="CARLSBAD FIELD OFFICE"/>
    <s v="NM"/>
    <s v="LLNMP02000"/>
    <n v="3002544"/>
    <s v="CURRENT"/>
    <n v="93133"/>
    <n v="264"/>
    <n v="2040"/>
    <n v="0"/>
  </r>
  <r>
    <s v="NM76052"/>
    <s v="MEXICO WELLS"/>
    <s v="Y"/>
    <m/>
    <n v="14846"/>
    <s v="CMP IMPLEMENTED"/>
    <d v="1989-07-19T00:00:00"/>
    <x v="1"/>
    <s v="CARLSBAD FIELD OFFICE"/>
    <s v="CARLSBAD FIELD OFFICE"/>
    <s v="NM"/>
    <s v="LLNMP02000"/>
    <n v="3001803"/>
    <s v="CURRENT"/>
    <n v="66750"/>
    <n v="1152"/>
    <n v="1877"/>
    <n v="0"/>
  </r>
  <r>
    <s v="NM76053"/>
    <s v="RUTH ROSS PLACE"/>
    <s v="Y"/>
    <m/>
    <n v="10426"/>
    <s v="CMP IMPLEMENTED"/>
    <d v="1994-09-28T00:00:00"/>
    <x v="1"/>
    <s v="CARLSBAD FIELD OFFICE"/>
    <s v="CARLSBAD FIELD OFFICE"/>
    <s v="NM"/>
    <s v="LLNMP02000"/>
    <n v="3000623"/>
    <s v="CURRENT"/>
    <n v="61937"/>
    <n v="917"/>
    <n v="1732"/>
    <n v="0"/>
  </r>
  <r>
    <s v="NM76054"/>
    <s v="SOUTHEAST JAL"/>
    <s v="Y"/>
    <m/>
    <n v="65"/>
    <m/>
    <m/>
    <x v="2"/>
    <s v="CARLSBAD FIELD OFFICE"/>
    <s v="CARLSBAD FIELD OFFICE"/>
    <s v="NM"/>
    <s v="LLNMP02000"/>
    <n v="3020172"/>
    <s v="CURRENT"/>
    <n v="50160"/>
    <n v="0"/>
    <n v="12"/>
    <n v="0"/>
  </r>
  <r>
    <s v="NM76055"/>
    <s v="WEST JACKSON"/>
    <s v="Y"/>
    <m/>
    <n v="322"/>
    <m/>
    <m/>
    <x v="2"/>
    <s v="CARLSBAD FIELD OFFICE"/>
    <s v="CARLSBAD FIELD OFFICE"/>
    <s v="NM"/>
    <s v="LLNMP02000"/>
    <n v="3001160"/>
    <s v="CURRENT"/>
    <n v="50131"/>
    <n v="24"/>
    <n v="36"/>
    <n v="0"/>
  </r>
  <r>
    <s v="NM76056"/>
    <s v="BROOKIN WEST"/>
    <s v="Y"/>
    <m/>
    <n v="80"/>
    <m/>
    <m/>
    <x v="2"/>
    <s v="CARLSBAD FIELD OFFICE"/>
    <s v="CARLSBAD FIELD OFFICE"/>
    <s v="NM"/>
    <s v="LLNMP02000"/>
    <n v="3001159"/>
    <s v="CURRENT"/>
    <n v="50127"/>
    <n v="6"/>
    <n v="24"/>
    <n v="0"/>
  </r>
  <r>
    <s v="NM76057"/>
    <s v="JACKSON EAST"/>
    <s v="Y"/>
    <m/>
    <n v="1280"/>
    <m/>
    <m/>
    <x v="2"/>
    <s v="CARLSBAD FIELD OFFICE"/>
    <s v="CARLSBAD FIELD OFFICE"/>
    <s v="NM"/>
    <s v="LLNMP02000"/>
    <n v="3001159"/>
    <s v="CURRENT"/>
    <n v="50127"/>
    <n v="120"/>
    <n v="120"/>
    <n v="0"/>
  </r>
  <r>
    <s v="NM76058"/>
    <s v="EDDY 13"/>
    <s v="Y"/>
    <m/>
    <n v="6400"/>
    <m/>
    <m/>
    <x v="0"/>
    <s v="CARLSBAD FIELD OFFICE"/>
    <s v="CARLSBAD FIELD OFFICE"/>
    <s v="NM"/>
    <s v="LLNMP02000"/>
    <n v="3002407"/>
    <s v="CURRENT"/>
    <n v="86848"/>
    <n v="0"/>
    <n v="885"/>
    <n v="0"/>
  </r>
  <r>
    <s v="NM76060"/>
    <s v="IRONHOUSE DRAW"/>
    <s v="Y"/>
    <m/>
    <n v="40"/>
    <m/>
    <m/>
    <x v="2"/>
    <s v="CARLSBAD FIELD OFFICE"/>
    <s v="CARLSBAD FIELD OFFICE"/>
    <s v="NM"/>
    <s v="LLNMP02000"/>
    <n v="3006867"/>
    <s v="CURRENT"/>
    <n v="79585"/>
    <n v="4"/>
    <n v="4"/>
    <n v="0"/>
  </r>
  <r>
    <s v="NM76061"/>
    <s v="SAND DUNE"/>
    <s v="Y"/>
    <m/>
    <n v="3280"/>
    <m/>
    <m/>
    <x v="2"/>
    <s v="CARLSBAD FIELD OFFICE"/>
    <s v="CARLSBAD FIELD OFFICE"/>
    <s v="NM"/>
    <s v="LLNMP02000"/>
    <n v="3002580"/>
    <s v="CURRENT"/>
    <n v="94840"/>
    <n v="0"/>
    <n v="598"/>
    <n v="0"/>
  </r>
  <r>
    <s v="NM76063"/>
    <s v="MAIN CANAL"/>
    <s v="Y"/>
    <m/>
    <n v="554"/>
    <m/>
    <m/>
    <x v="2"/>
    <s v="CARLSBAD FIELD OFFICE"/>
    <s v="CARLSBAD FIELD OFFICE"/>
    <s v="NM"/>
    <s v="LLNMP02000"/>
    <n v="3022982"/>
    <s v="CURRENT"/>
    <n v="55487"/>
    <n v="0"/>
    <n v="66"/>
    <n v="0"/>
  </r>
  <r>
    <s v="NM76064"/>
    <s v="AVALON HILLS"/>
    <s v="Y"/>
    <m/>
    <n v="1257"/>
    <m/>
    <m/>
    <x v="2"/>
    <s v="CARLSBAD FIELD OFFICE"/>
    <s v="CARLSBAD FIELD OFFICE"/>
    <s v="NM"/>
    <s v="LLNMP02000"/>
    <n v="3027124"/>
    <s v="CURRENT"/>
    <n v="55515"/>
    <n v="0"/>
    <n v="151"/>
    <n v="0"/>
  </r>
  <r>
    <s v="NM76104"/>
    <s v="SAND TRAP II"/>
    <s v="Y"/>
    <m/>
    <n v="640"/>
    <m/>
    <m/>
    <x v="2"/>
    <s v="CARLSBAD FIELD OFFICE"/>
    <s v="CARLSBAD FIELD OFFICE"/>
    <s v="NM"/>
    <s v="LLNMP02000"/>
    <n v="3006907"/>
    <s v="CURRENT"/>
    <n v="59271"/>
    <n v="0"/>
    <n v="84"/>
    <n v="0"/>
  </r>
  <r>
    <s v="NM76106"/>
    <s v="PUMPJACK SOUTH II"/>
    <s v="Y"/>
    <m/>
    <n v="323"/>
    <m/>
    <m/>
    <x v="2"/>
    <s v="CARLSBAD FIELD OFFICE"/>
    <s v="CARLSBAD FIELD OFFICE"/>
    <s v="NM"/>
    <s v="LLNMP02000"/>
    <n v="3006895"/>
    <s v="CURRENT"/>
    <n v="59272"/>
    <n v="0"/>
    <n v="48"/>
    <n v="0"/>
  </r>
  <r>
    <s v="NM76107"/>
    <s v="MALJAMAR SOUTH II"/>
    <s v="Y"/>
    <m/>
    <n v="320"/>
    <m/>
    <m/>
    <x v="2"/>
    <s v="CARLSBAD FIELD OFFICE"/>
    <s v="CARLSBAD FIELD OFFICE"/>
    <s v="NM"/>
    <s v="LLNMP02000"/>
    <n v="3002410"/>
    <s v="CURRENT"/>
    <n v="86851"/>
    <n v="24"/>
    <n v="24"/>
    <n v="0"/>
  </r>
  <r>
    <s v="NM76120"/>
    <s v="LEA TOWNSITE II"/>
    <s v="Y"/>
    <m/>
    <n v="306"/>
    <s v="AMP IMPLEMENTED"/>
    <d v="1984-06-08T00:00:00"/>
    <x v="2"/>
    <s v="CARLSBAD FIELD OFFICE"/>
    <s v="CARLSBAD FIELD OFFICE"/>
    <s v="NM"/>
    <s v="LLNMP02000"/>
    <n v="3006853"/>
    <s v="CURRENT"/>
    <n v="35445"/>
    <n v="0"/>
    <n v="60"/>
    <n v="0"/>
  </r>
  <r>
    <s v="NM76128"/>
    <s v="SWAG II"/>
    <s v="Y"/>
    <m/>
    <n v="1280"/>
    <s v="AMP IMPLEMENTED"/>
    <d v="1972-01-01T00:00:00"/>
    <x v="2"/>
    <s v="CARLSBAD FIELD OFFICE"/>
    <s v="CARLSBAD FIELD OFFICE"/>
    <s v="NM"/>
    <s v="LLNMP02000"/>
    <n v="3002519"/>
    <s v="CURRENT"/>
    <n v="91678"/>
    <n v="0"/>
    <n v="84"/>
    <n v="0"/>
  </r>
  <r>
    <s v="NM76137"/>
    <s v="RED TANK II"/>
    <s v="Y"/>
    <m/>
    <n v="2120"/>
    <s v="AMP IMPLEMENTED"/>
    <d v="1969-06-01T00:00:00"/>
    <x v="2"/>
    <s v="CARLSBAD FIELD OFFICE"/>
    <s v="CARLSBAD FIELD OFFICE"/>
    <s v="NM"/>
    <s v="LLNMP02000"/>
    <n v="3002547"/>
    <s v="CURRENT"/>
    <n v="93136"/>
    <n v="0"/>
    <n v="348"/>
    <n v="0"/>
  </r>
  <r>
    <s v="NM77001"/>
    <s v="SECO SNAKE"/>
    <s v="Y"/>
    <m/>
    <n v="1400"/>
    <m/>
    <m/>
    <x v="2"/>
    <s v="CARLSBAD FIELD OFFICE"/>
    <s v="CARLSBAD FIELD OFFICE"/>
    <s v="NM"/>
    <s v="LLNMP02000"/>
    <n v="3006665"/>
    <s v="CURRENT"/>
    <n v="69913"/>
    <n v="118"/>
    <n v="252"/>
    <n v="0"/>
  </r>
  <r>
    <s v="NM77002"/>
    <s v="LAKE ARTHUR EAST"/>
    <s v="Y"/>
    <m/>
    <n v="160"/>
    <m/>
    <m/>
    <x v="2"/>
    <s v="CARLSBAD FIELD OFFICE"/>
    <s v="CARLSBAD FIELD OFFICE"/>
    <s v="NM"/>
    <s v="LLNMP02000"/>
    <n v="3002626"/>
    <s v="CURRENT"/>
    <n v="96397"/>
    <n v="0"/>
    <n v="48"/>
    <n v="0"/>
  </r>
  <r>
    <s v="NM77003"/>
    <s v="TAYLOR PEAK"/>
    <s v="Y"/>
    <m/>
    <n v="3790"/>
    <s v="AMP IMPLEMENTED"/>
    <d v="1987-08-21T00:00:00"/>
    <x v="0"/>
    <s v="CARLSBAD FIELD OFFICE"/>
    <s v="CARLSBAD FIELD OFFICE"/>
    <s v="NM"/>
    <s v="LLNMP02000"/>
    <n v="3001365"/>
    <s v="CURRENT"/>
    <n v="51966"/>
    <n v="0"/>
    <n v="567"/>
    <n v="0"/>
  </r>
  <r>
    <s v="NM77004"/>
    <s v="LOCO HILLS"/>
    <s v="Y"/>
    <m/>
    <n v="14183"/>
    <m/>
    <m/>
    <x v="0"/>
    <s v="CARLSBAD FIELD OFFICE"/>
    <s v="CARLSBAD FIELD OFFICE"/>
    <s v="NM"/>
    <s v="LLNMP02000"/>
    <n v="3002398"/>
    <s v="CURRENT"/>
    <n v="86005"/>
    <n v="0"/>
    <n v="1806"/>
    <n v="0"/>
  </r>
  <r>
    <s v="NM77005"/>
    <s v="JOHNSON DRAW"/>
    <s v="Y"/>
    <m/>
    <n v="1638"/>
    <m/>
    <m/>
    <x v="2"/>
    <s v="CARLSBAD FIELD OFFICE"/>
    <s v="CARLSBAD FIELD OFFICE"/>
    <s v="NM"/>
    <s v="LLNMP02000"/>
    <n v="3017485"/>
    <s v="CURRENT"/>
    <n v="33983"/>
    <n v="0"/>
    <n v="278"/>
    <n v="0"/>
  </r>
  <r>
    <s v="NM77006"/>
    <s v="CHALK BLUFF"/>
    <s v="Y"/>
    <m/>
    <n v="3674"/>
    <m/>
    <m/>
    <x v="0"/>
    <s v="CARLSBAD FIELD OFFICE"/>
    <s v="CARLSBAD FIELD OFFICE"/>
    <s v="NM"/>
    <s v="LLNMP02000"/>
    <n v="3001397"/>
    <s v="CURRENT"/>
    <n v="53531"/>
    <n v="0"/>
    <n v="656"/>
    <n v="0"/>
  </r>
  <r>
    <s v="NM77007"/>
    <s v="SAND HILL"/>
    <s v="Y"/>
    <m/>
    <n v="4641"/>
    <s v="AMP IMPLEMENTED"/>
    <d v="1968-10-01T00:00:00"/>
    <x v="0"/>
    <s v="CARLSBAD FIELD OFFICE"/>
    <s v="CARLSBAD FIELD OFFICE"/>
    <s v="NM"/>
    <s v="LLNMP02000"/>
    <n v="3006557"/>
    <s v="CURRENT"/>
    <n v="92247"/>
    <n v="0"/>
    <n v="714"/>
    <n v="0"/>
  </r>
  <r>
    <s v="NM77008"/>
    <s v="CEDAR LAKE"/>
    <s v="Y"/>
    <m/>
    <n v="14622"/>
    <s v="CMP IMPLEMENTED"/>
    <d v="1989-04-01T00:00:00"/>
    <x v="0"/>
    <s v="CARLSBAD FIELD OFFICE"/>
    <s v="CARLSBAD FIELD OFFICE"/>
    <s v="NM"/>
    <s v="LLNMP02000"/>
    <n v="3001833"/>
    <s v="CURRENT"/>
    <n v="97546"/>
    <n v="0"/>
    <n v="1885"/>
    <n v="0"/>
  </r>
  <r>
    <s v="NM77009"/>
    <s v="BURTON NORTH"/>
    <s v="Y"/>
    <m/>
    <n v="960"/>
    <m/>
    <m/>
    <x v="2"/>
    <s v="CARLSBAD FIELD OFFICE"/>
    <s v="CARLSBAD FIELD OFFICE"/>
    <s v="NM"/>
    <s v="LLNMP02000"/>
    <n v="3001989"/>
    <s v="CURRENT"/>
    <n v="80922"/>
    <n v="0"/>
    <n v="96"/>
    <n v="0"/>
  </r>
  <r>
    <s v="NM77010"/>
    <s v="HILINE"/>
    <s v="Y"/>
    <m/>
    <n v="1880"/>
    <m/>
    <m/>
    <x v="1"/>
    <s v="CARLSBAD FIELD OFFICE"/>
    <s v="CARLSBAD FIELD OFFICE"/>
    <s v="NM"/>
    <s v="LLNMP02000"/>
    <n v="3001915"/>
    <s v="CURRENT"/>
    <n v="81265"/>
    <n v="143"/>
    <n v="204"/>
    <n v="0"/>
  </r>
  <r>
    <s v="NM77011"/>
    <s v="DIPPER ALLOTMENT"/>
    <s v="Y"/>
    <m/>
    <n v="5337"/>
    <m/>
    <m/>
    <x v="1"/>
    <s v="CARLSBAD FIELD OFFICE"/>
    <s v="CARLSBAD FIELD OFFICE"/>
    <s v="NM"/>
    <s v="LLNMP02000"/>
    <n v="3006621"/>
    <s v="CURRENT"/>
    <n v="92249"/>
    <n v="0"/>
    <n v="923"/>
    <n v="0"/>
  </r>
  <r>
    <s v="NM77012"/>
    <s v="TWIN WELLS NORTH"/>
    <s v="Y"/>
    <m/>
    <n v="44795"/>
    <s v="AMP IMPLEMENTED"/>
    <d v="1967-09-01T00:00:00"/>
    <x v="1"/>
    <s v="CARLSBAD FIELD OFFICE"/>
    <s v="CARLSBAD FIELD OFFICE"/>
    <s v="NM"/>
    <s v="LLNMP02000"/>
    <n v="3001990"/>
    <s v="CURRENT"/>
    <n v="80924"/>
    <n v="0"/>
    <n v="8315"/>
    <n v="0"/>
  </r>
  <r>
    <s v="NM77013"/>
    <s v="CLAYTON BASIN"/>
    <s v="Y"/>
    <m/>
    <n v="50448"/>
    <s v="AMP IMPLEMENTED"/>
    <d v="1985-11-08T00:00:00"/>
    <x v="0"/>
    <s v="CARLSBAD FIELD OFFICE"/>
    <s v="CARLSBAD FIELD OFFICE"/>
    <s v="NM"/>
    <s v="LLNMP02000"/>
    <n v="3025328"/>
    <s v="CURRENT"/>
    <n v="69923"/>
    <n v="0"/>
    <n v="10200"/>
    <n v="0"/>
  </r>
  <r>
    <s v="NM77014"/>
    <s v="BURTON SOUTH"/>
    <s v="Y"/>
    <m/>
    <n v="5965"/>
    <s v="AMP IMPLEMENTED"/>
    <d v="1986-03-01T00:00:00"/>
    <x v="0"/>
    <s v="CARLSBAD FIELD OFFICE"/>
    <s v="CARLSBAD FIELD OFFICE"/>
    <s v="NM"/>
    <s v="LLNMP02000"/>
    <n v="3025712"/>
    <s v="CURRENT"/>
    <n v="62018"/>
    <n v="0"/>
    <n v="970"/>
    <n v="0"/>
  </r>
  <r>
    <s v="NM77015"/>
    <s v="ANGELL DRAW"/>
    <s v="Y"/>
    <m/>
    <n v="12374"/>
    <s v="AMP IMPLEMENTED"/>
    <d v="1987-08-05T00:00:00"/>
    <x v="1"/>
    <s v="CARLSBAD FIELD OFFICE"/>
    <s v="CARLSBAD FIELD OFFICE"/>
    <s v="NM"/>
    <s v="LLNMP02000"/>
    <n v="3002637"/>
    <s v="CURRENT"/>
    <n v="96776"/>
    <n v="0"/>
    <n v="1637"/>
    <n v="0"/>
  </r>
  <r>
    <s v="NM77016"/>
    <s v="DAGGER DRAW"/>
    <s v="Y"/>
    <m/>
    <n v="8463"/>
    <m/>
    <m/>
    <x v="0"/>
    <s v="CARLSBAD FIELD OFFICE"/>
    <s v="CARLSBAD FIELD OFFICE"/>
    <s v="NM"/>
    <s v="LLNMP02000"/>
    <n v="3002243"/>
    <s v="CURRENT"/>
    <n v="84949"/>
    <n v="0"/>
    <n v="1320"/>
    <n v="0"/>
  </r>
  <r>
    <s v="NM77017"/>
    <s v="AVALON"/>
    <s v="Y"/>
    <m/>
    <n v="660"/>
    <m/>
    <m/>
    <x v="2"/>
    <s v="CARLSBAD FIELD OFFICE"/>
    <s v="CARLSBAD FIELD OFFICE"/>
    <s v="NM"/>
    <s v="LLNMP02000"/>
    <n v="3000950"/>
    <s v="CURRENT"/>
    <n v="77232"/>
    <n v="0"/>
    <n v="96"/>
    <n v="0"/>
  </r>
  <r>
    <s v="NM77018"/>
    <s v="RAILROAD"/>
    <s v="Y"/>
    <m/>
    <n v="3806"/>
    <m/>
    <m/>
    <x v="0"/>
    <s v="CARLSBAD FIELD OFFICE"/>
    <s v="CARLSBAD FIELD OFFICE"/>
    <s v="NM"/>
    <s v="LLNMP02000"/>
    <n v="3006523"/>
    <s v="CURRENT"/>
    <n v="55483"/>
    <n v="0"/>
    <n v="432"/>
    <n v="0"/>
  </r>
  <r>
    <s v="NM77019"/>
    <s v="KEYSTONE"/>
    <s v="Y"/>
    <m/>
    <n v="600"/>
    <m/>
    <m/>
    <x v="2"/>
    <s v="CARLSBAD FIELD OFFICE"/>
    <s v="CARLSBAD FIELD OFFICE"/>
    <s v="NM"/>
    <s v="LLNMP02000"/>
    <n v="3001158"/>
    <s v="CURRENT"/>
    <n v="49148"/>
    <n v="0"/>
    <n v="139"/>
    <n v="0"/>
  </r>
  <r>
    <s v="NM77020"/>
    <s v="ALKALI LAKE"/>
    <s v="Y"/>
    <m/>
    <n v="19430"/>
    <m/>
    <m/>
    <x v="1"/>
    <s v="CARLSBAD FIELD OFFICE"/>
    <s v="CARLSBAD FIELD OFFICE"/>
    <s v="NM"/>
    <s v="LLNMP02000"/>
    <n v="3000377"/>
    <s v="CURRENT"/>
    <n v="61931"/>
    <n v="19"/>
    <n v="2679"/>
    <n v="0"/>
  </r>
  <r>
    <s v="NM77021"/>
    <s v="WEST BILBRY"/>
    <s v="Y"/>
    <m/>
    <n v="5838"/>
    <m/>
    <m/>
    <x v="0"/>
    <s v="CARLSBAD FIELD OFFICE"/>
    <s v="CARLSBAD FIELD OFFICE"/>
    <s v="NM"/>
    <s v="LLNMP02000"/>
    <n v="3000897"/>
    <s v="CURRENT"/>
    <n v="79568"/>
    <n v="145"/>
    <n v="1177"/>
    <n v="0"/>
  </r>
  <r>
    <s v="NM77022"/>
    <s v="MAROON CLIFFS"/>
    <s v="Y"/>
    <m/>
    <n v="16245"/>
    <m/>
    <m/>
    <x v="0"/>
    <s v="CARLSBAD FIELD OFFICE"/>
    <s v="CARLSBAD FIELD OFFICE"/>
    <s v="NM"/>
    <s v="LLNMP02000"/>
    <n v="3002415"/>
    <s v="CURRENT"/>
    <n v="87321"/>
    <n v="310"/>
    <n v="2120"/>
    <n v="0"/>
  </r>
  <r>
    <s v="NM77024"/>
    <s v="ALACRAN HILLS"/>
    <s v="Y"/>
    <m/>
    <n v="900"/>
    <m/>
    <m/>
    <x v="2"/>
    <s v="CARLSBAD FIELD OFFICE"/>
    <s v="CARLSBAD FIELD OFFICE"/>
    <s v="NM"/>
    <s v="LLNMP02000"/>
    <n v="3006652"/>
    <s v="CURRENT"/>
    <n v="55465"/>
    <n v="20"/>
    <n v="69"/>
    <n v="0"/>
  </r>
  <r>
    <s v="NM77025"/>
    <s v="INDIAN FLATS"/>
    <s v="Y"/>
    <m/>
    <n v="6500"/>
    <m/>
    <m/>
    <x v="0"/>
    <s v="CARLSBAD FIELD OFFICE"/>
    <s v="CARLSBAD FIELD OFFICE"/>
    <s v="NM"/>
    <s v="LLNMP02000"/>
    <n v="3006690"/>
    <s v="CURRENT"/>
    <n v="61972"/>
    <n v="0"/>
    <n v="663"/>
    <n v="0"/>
  </r>
  <r>
    <s v="NM77026"/>
    <s v="QUAHADA RIDGE"/>
    <s v="Y"/>
    <m/>
    <n v="2773"/>
    <s v="AMP IMPLEMENTED"/>
    <d v="1983-09-30T00:00:00"/>
    <x v="0"/>
    <s v="CARLSBAD FIELD OFFICE"/>
    <s v="CARLSBAD FIELD OFFICE"/>
    <s v="NM"/>
    <s v="LLNMP02000"/>
    <n v="3001661"/>
    <s v="CURRENT"/>
    <n v="64150"/>
    <n v="0"/>
    <n v="564"/>
    <n v="0"/>
  </r>
  <r>
    <s v="NM77027"/>
    <s v="LIVINGSTON RIDGE"/>
    <s v="Y"/>
    <m/>
    <n v="38728"/>
    <m/>
    <m/>
    <x v="1"/>
    <s v="CARLSBAD FIELD OFFICE"/>
    <s v="CARLSBAD FIELD OFFICE"/>
    <s v="NM"/>
    <s v="LLNMP02000"/>
    <n v="3006655"/>
    <s v="CURRENT"/>
    <n v="92250"/>
    <n v="0"/>
    <n v="6483"/>
    <n v="0"/>
  </r>
  <r>
    <s v="NM77028"/>
    <s v="OLD INDIAN DRAW"/>
    <s v="Y"/>
    <m/>
    <n v="7429"/>
    <m/>
    <m/>
    <x v="1"/>
    <s v="CARLSBAD FIELD OFFICE"/>
    <s v="CARLSBAD FIELD OFFICE"/>
    <s v="NM"/>
    <s v="LLNMP02000"/>
    <n v="3001850"/>
    <s v="CURRENT"/>
    <n v="71613"/>
    <n v="0"/>
    <n v="1326"/>
    <n v="0"/>
  </r>
  <r>
    <s v="NM77031"/>
    <s v="BRUSHY KNOB"/>
    <s v="Y"/>
    <m/>
    <n v="24280"/>
    <s v="AMP IMPLEMENTED"/>
    <d v="1989-02-22T00:00:00"/>
    <x v="1"/>
    <s v="CARLSBAD FIELD OFFICE"/>
    <s v="CARLSBAD FIELD OFFICE"/>
    <s v="NM"/>
    <s v="LLNMP02000"/>
    <n v="3002468"/>
    <s v="CURRENT"/>
    <n v="88973"/>
    <n v="0"/>
    <n v="2890"/>
    <n v="0"/>
  </r>
  <r>
    <s v="NM77032"/>
    <s v="ANTELOPE RIDGE"/>
    <s v="Y"/>
    <m/>
    <n v="66350"/>
    <s v="AMP IMPLEMENTED"/>
    <d v="1967-07-01T00:00:00"/>
    <x v="1"/>
    <s v="CARLSBAD FIELD OFFICE"/>
    <s v="CARLSBAD FIELD OFFICE"/>
    <s v="NM"/>
    <s v="LLNMP02000"/>
    <n v="3006646"/>
    <s v="CURRENT"/>
    <n v="35876"/>
    <n v="3660"/>
    <n v="9576"/>
    <n v="0"/>
  </r>
  <r>
    <s v="NM77033"/>
    <s v="NASH DRAW"/>
    <s v="Y"/>
    <m/>
    <n v="12970"/>
    <m/>
    <m/>
    <x v="1"/>
    <s v="CARLSBAD FIELD OFFICE"/>
    <s v="CARLSBAD FIELD OFFICE"/>
    <s v="NM"/>
    <s v="LLNMP02000"/>
    <n v="3001849"/>
    <s v="CURRENT"/>
    <n v="71610"/>
    <n v="531"/>
    <n v="1422"/>
    <n v="0"/>
  </r>
  <r>
    <s v="NM77034"/>
    <s v="REMUDA BASIN"/>
    <s v="Y"/>
    <m/>
    <n v="6104"/>
    <m/>
    <m/>
    <x v="0"/>
    <s v="CARLSBAD FIELD OFFICE"/>
    <s v="CARLSBAD FIELD OFFICE"/>
    <s v="NM"/>
    <s v="LLNMP02000"/>
    <n v="3027216"/>
    <s v="CURRENT"/>
    <n v="55562"/>
    <n v="50"/>
    <n v="752"/>
    <n v="0"/>
  </r>
  <r>
    <s v="NM77035"/>
    <s v="HARROUN LAKE"/>
    <s v="Y"/>
    <m/>
    <n v="710"/>
    <m/>
    <m/>
    <x v="1"/>
    <s v="CARLSBAD FIELD OFFICE"/>
    <s v="CARLSBAD FIELD OFFICE"/>
    <s v="NM"/>
    <s v="LLNMP02000"/>
    <n v="3001315"/>
    <s v="CURRENT"/>
    <n v="79572"/>
    <n v="0"/>
    <n v="144"/>
    <n v="0"/>
  </r>
  <r>
    <s v="NM77036"/>
    <s v="PIERCE CANYON"/>
    <s v="Y"/>
    <m/>
    <n v="22795"/>
    <s v="AMP IMPLEMENTED"/>
    <d v="1970-01-01T00:00:00"/>
    <x v="0"/>
    <s v="CARLSBAD FIELD OFFICE"/>
    <s v="CARLSBAD FIELD OFFICE"/>
    <s v="NM"/>
    <s v="LLNMP02000"/>
    <n v="3001316"/>
    <s v="CURRENT"/>
    <n v="79574"/>
    <n v="1562"/>
    <n v="1998"/>
    <n v="0"/>
  </r>
  <r>
    <s v="NM77037"/>
    <s v="RUSTLER BREAKS"/>
    <s v="Y"/>
    <m/>
    <n v="19509"/>
    <m/>
    <m/>
    <x v="1"/>
    <s v="CARLSBAD FIELD OFFICE"/>
    <s v="CARLSBAD FIELD OFFICE"/>
    <s v="NM"/>
    <s v="LLNMP02000"/>
    <n v="3026964"/>
    <s v="CURRENT"/>
    <n v="92252"/>
    <n v="0"/>
    <n v="3105"/>
    <n v="0"/>
  </r>
  <r>
    <s v="NM77038"/>
    <s v="LA HUERTA"/>
    <s v="Y"/>
    <m/>
    <n v="40"/>
    <m/>
    <m/>
    <x v="2"/>
    <s v="CARLSBAD FIELD OFFICE"/>
    <s v="CARLSBAD FIELD OFFICE"/>
    <s v="NM"/>
    <s v="LLNMP02000"/>
    <n v="3001688"/>
    <s v="CURRENT"/>
    <n v="62069"/>
    <n v="0"/>
    <n v="12"/>
    <n v="0"/>
  </r>
  <r>
    <s v="NM77039"/>
    <s v="SUN WELLS"/>
    <s v="Y"/>
    <m/>
    <n v="17335"/>
    <m/>
    <m/>
    <x v="1"/>
    <s v="CARLSBAD FIELD OFFICE"/>
    <s v="CARLSBAD FIELD OFFICE"/>
    <s v="NM"/>
    <s v="LLNMP02000"/>
    <n v="3006590"/>
    <s v="CURRENT"/>
    <n v="92248"/>
    <n v="528"/>
    <n v="2429"/>
    <n v="0"/>
  </r>
  <r>
    <s v="NM77040"/>
    <s v="PHANTOM BANKS"/>
    <s v="Y"/>
    <m/>
    <n v="53560"/>
    <s v="AMP IMPLEMENTED"/>
    <d v="1968-03-19T00:00:00"/>
    <x v="0"/>
    <s v="CARLSBAD FIELD OFFICE"/>
    <s v="CARLSBAD FIELD OFFICE"/>
    <s v="NM"/>
    <s v="LLNMP02000"/>
    <n v="3024264"/>
    <s v="CURRENT"/>
    <n v="55497"/>
    <n v="1450"/>
    <n v="7478"/>
    <n v="0"/>
  </r>
  <r>
    <s v="NM77041"/>
    <s v="LOWER TUCKER DRAW"/>
    <s v="Y"/>
    <m/>
    <n v="7410"/>
    <m/>
    <m/>
    <x v="1"/>
    <s v="CARLSBAD FIELD OFFICE"/>
    <s v="CARLSBAD FIELD OFFICE"/>
    <s v="NM"/>
    <s v="LLNMP02000"/>
    <n v="3025308"/>
    <s v="CURRENT"/>
    <n v="56257"/>
    <n v="63"/>
    <n v="756"/>
    <n v="0"/>
  </r>
  <r>
    <s v="NM77042"/>
    <s v="TWIN WELLS"/>
    <s v="Y"/>
    <m/>
    <n v="36694"/>
    <s v="AMP IMPLEMENTED"/>
    <d v="1967-09-25T00:00:00"/>
    <x v="1"/>
    <s v="CARLSBAD FIELD OFFICE"/>
    <s v="CARLSBAD FIELD OFFICE"/>
    <s v="NM"/>
    <s v="LLNMP02000"/>
    <n v="3001380"/>
    <s v="CURRENT"/>
    <n v="62001"/>
    <n v="1605"/>
    <n v="6646"/>
    <n v="0"/>
  </r>
  <r>
    <s v="NM77043"/>
    <s v="LITTLE LAKE"/>
    <s v="Y"/>
    <m/>
    <n v="5119"/>
    <m/>
    <m/>
    <x v="1"/>
    <s v="CARLSBAD FIELD OFFICE"/>
    <s v="CARLSBAD FIELD OFFICE"/>
    <s v="NM"/>
    <s v="LLNMP02000"/>
    <n v="3024715"/>
    <s v="CURRENT"/>
    <n v="62015"/>
    <n v="242"/>
    <n v="692"/>
    <n v="0"/>
  </r>
  <r>
    <s v="NM77044"/>
    <s v="BURTON FLATS"/>
    <s v="Y"/>
    <m/>
    <n v="5510"/>
    <m/>
    <m/>
    <x v="1"/>
    <s v="CARLSBAD FIELD OFFICE"/>
    <s v="CARLSBAD FIELD OFFICE"/>
    <s v="NM"/>
    <s v="LLNMP02000"/>
    <n v="3027153"/>
    <s v="CURRENT"/>
    <n v="79590"/>
    <n v="104"/>
    <n v="698"/>
    <n v="0"/>
  </r>
  <r>
    <s v="NM77045"/>
    <s v="LINDSEY LAKE"/>
    <s v="Y"/>
    <m/>
    <n v="7550"/>
    <m/>
    <m/>
    <x v="2"/>
    <s v="CARLSBAD FIELD OFFICE"/>
    <s v="CARLSBAD FIELD OFFICE"/>
    <s v="NM"/>
    <s v="LLNMP02000"/>
    <n v="3006716"/>
    <s v="CURRENT"/>
    <n v="61978"/>
    <n v="0"/>
    <n v="924"/>
    <n v="0"/>
  </r>
  <r>
    <s v="NM77046"/>
    <s v="EAST TELLTALE BLUFF"/>
    <s v="Y"/>
    <m/>
    <n v="435"/>
    <m/>
    <m/>
    <x v="2"/>
    <s v="CARLSBAD FIELD OFFICE"/>
    <s v="CARLSBAD FIELD OFFICE"/>
    <s v="NM"/>
    <s v="LLNMP02000"/>
    <n v="3002575"/>
    <s v="CURRENT"/>
    <n v="94544"/>
    <n v="0"/>
    <n v="68"/>
    <n v="0"/>
  </r>
  <r>
    <s v="NM77047"/>
    <s v="HARROUN CROSSING"/>
    <s v="Y"/>
    <m/>
    <n v="320"/>
    <m/>
    <m/>
    <x v="0"/>
    <s v="CARLSBAD FIELD OFFICE"/>
    <s v="CARLSBAD FIELD OFFICE"/>
    <s v="NM"/>
    <s v="LLNMP02000"/>
    <n v="3001890"/>
    <s v="CURRENT"/>
    <n v="79577"/>
    <n v="0"/>
    <n v="57"/>
    <n v="0"/>
  </r>
  <r>
    <s v="NM77048"/>
    <s v="FENTON DRAW"/>
    <s v="Y"/>
    <m/>
    <n v="6817"/>
    <m/>
    <m/>
    <x v="2"/>
    <s v="CARLSBAD FIELD OFFICE"/>
    <s v="CARLSBAD FIELD OFFICE"/>
    <s v="NM"/>
    <s v="LLNMP02000"/>
    <n v="3000377"/>
    <s v="CURRENT"/>
    <n v="61931"/>
    <n v="0"/>
    <n v="811"/>
    <n v="0"/>
  </r>
  <r>
    <s v="NM77049"/>
    <s v="MIMOSA"/>
    <s v="Y"/>
    <m/>
    <n v="22523"/>
    <m/>
    <m/>
    <x v="0"/>
    <s v="CARLSBAD FIELD OFFICE"/>
    <s v="CARLSBAD FIELD OFFICE"/>
    <s v="NM"/>
    <s v="LLNMP02000"/>
    <n v="3001303"/>
    <s v="CURRENT"/>
    <n v="55475"/>
    <n v="0"/>
    <n v="2765"/>
    <n v="0"/>
  </r>
  <r>
    <s v="NM77075"/>
    <s v="SOUTH TURKEY TRACK"/>
    <s v="Y"/>
    <m/>
    <n v="59867"/>
    <m/>
    <m/>
    <x v="1"/>
    <s v="CARLSBAD FIELD OFFICE"/>
    <s v="CARLSBAD FIELD OFFICE"/>
    <s v="NM"/>
    <s v="LLNMP02000"/>
    <n v="3027196"/>
    <s v="CURRENT"/>
    <n v="92254"/>
    <n v="0"/>
    <n v="7728"/>
    <n v="0"/>
  </r>
  <r>
    <s v="NM77112"/>
    <s v="GREENWOOD LAKE"/>
    <s v="Y"/>
    <m/>
    <n v="19985"/>
    <m/>
    <m/>
    <x v="0"/>
    <s v="CARLSBAD FIELD OFFICE"/>
    <s v="CARLSBAD FIELD OFFICE"/>
    <s v="NM"/>
    <s v="LLNMP02000"/>
    <n v="3027338"/>
    <s v="CURRENT"/>
    <n v="97553"/>
    <n v="0"/>
    <n v="4028"/>
    <n v="0"/>
  </r>
  <r>
    <s v="NM77212"/>
    <s v="WALTERS' CAMP"/>
    <s v="Y"/>
    <m/>
    <n v="18416"/>
    <m/>
    <m/>
    <x v="1"/>
    <s v="CARLSBAD FIELD OFFICE"/>
    <s v="CARLSBAD FIELD OFFICE"/>
    <s v="NM"/>
    <s v="LLNMP02000"/>
    <n v="3001955"/>
    <s v="CURRENT"/>
    <n v="79527"/>
    <n v="0"/>
    <n v="2422"/>
    <n v="2422"/>
  </r>
  <r>
    <s v="NM78003"/>
    <s v="EL RANCHO GRANDE"/>
    <s v="Y"/>
    <m/>
    <n v="1214"/>
    <m/>
    <m/>
    <x v="0"/>
    <s v="CARLSBAD FIELD OFFICE"/>
    <s v="CARLSBAD FIELD OFFICE"/>
    <s v="NM"/>
    <s v="LLNMP02000"/>
    <n v="3000395"/>
    <s v="CURRENT"/>
    <n v="61934"/>
    <n v="0"/>
    <n v="326"/>
    <n v="0"/>
  </r>
  <r>
    <s v="NM78004"/>
    <s v="COTTONWOOD ACRES"/>
    <s v="Y"/>
    <m/>
    <n v="880"/>
    <m/>
    <m/>
    <x v="2"/>
    <s v="CARLSBAD FIELD OFFICE"/>
    <s v="CARLSBAD FIELD OFFICE"/>
    <s v="NM"/>
    <s v="LLNMP02000"/>
    <n v="3006663"/>
    <s v="CURRENT"/>
    <n v="50137"/>
    <n v="0"/>
    <n v="216"/>
    <n v="0"/>
  </r>
  <r>
    <s v="NM78006"/>
    <s v="COTTONWOOD CREEK"/>
    <s v="Y"/>
    <m/>
    <n v="5400"/>
    <m/>
    <m/>
    <x v="1"/>
    <s v="CARLSBAD FIELD OFFICE"/>
    <s v="CARLSBAD FIELD OFFICE"/>
    <s v="NM"/>
    <s v="LLNMP02000"/>
    <n v="3020341"/>
    <s v="CURRENT"/>
    <n v="55459"/>
    <n v="0"/>
    <n v="1373"/>
    <n v="0"/>
  </r>
  <r>
    <s v="NM78007"/>
    <s v="BRANGUS RANCH"/>
    <s v="Y"/>
    <m/>
    <n v="3200"/>
    <m/>
    <m/>
    <x v="1"/>
    <s v="CARLSBAD FIELD OFFICE"/>
    <s v="CARLSBAD FIELD OFFICE"/>
    <s v="NM"/>
    <s v="LLNMP02000"/>
    <n v="3006593"/>
    <s v="CURRENT"/>
    <n v="79580"/>
    <n v="0"/>
    <n v="744"/>
    <n v="0"/>
  </r>
  <r>
    <s v="NM78009"/>
    <s v="CROW"/>
    <s v="Y"/>
    <m/>
    <n v="1280"/>
    <m/>
    <m/>
    <x v="2"/>
    <s v="CARLSBAD FIELD OFFICE"/>
    <s v="CARLSBAD FIELD OFFICE"/>
    <s v="NM"/>
    <s v="LLNMP02000"/>
    <n v="3025467"/>
    <s v="CURRENT"/>
    <n v="62016"/>
    <n v="0"/>
    <n v="287"/>
    <n v="0"/>
  </r>
  <r>
    <s v="NM78011"/>
    <s v="TUMBLEWEED DRAW"/>
    <s v="Y"/>
    <m/>
    <n v="2658"/>
    <s v="CMP IMPLEMENTED"/>
    <d v="1990-08-02T00:00:00"/>
    <x v="0"/>
    <s v="CARLSBAD FIELD OFFICE"/>
    <s v="CARLSBAD FIELD OFFICE"/>
    <s v="NM"/>
    <s v="LLNMP02000"/>
    <n v="3006630"/>
    <s v="CURRENT"/>
    <n v="61959"/>
    <n v="0"/>
    <n v="560"/>
    <n v="0"/>
  </r>
  <r>
    <s v="NM78012"/>
    <s v="DRY CHAPARRAL"/>
    <s v="Y"/>
    <m/>
    <n v="2280"/>
    <m/>
    <m/>
    <x v="0"/>
    <s v="CARLSBAD FIELD OFFICE"/>
    <s v="CARLSBAD FIELD OFFICE"/>
    <s v="NM"/>
    <s v="LLNMP02000"/>
    <n v="3021308"/>
    <s v="CURRENT"/>
    <n v="50159"/>
    <n v="0"/>
    <n v="541"/>
    <n v="0"/>
  </r>
  <r>
    <s v="NM78013"/>
    <s v="ROAD BEND"/>
    <s v="Y"/>
    <m/>
    <n v="4091"/>
    <m/>
    <m/>
    <x v="0"/>
    <s v="CARLSBAD FIELD OFFICE"/>
    <s v="CARLSBAD FIELD OFFICE"/>
    <s v="NM"/>
    <s v="LLNMP02000"/>
    <n v="3001554"/>
    <s v="CURRENT"/>
    <n v="57716"/>
    <n v="0"/>
    <n v="797"/>
    <n v="0"/>
  </r>
  <r>
    <s v="NM78014"/>
    <s v="WEST CATCLAW"/>
    <s v="Y"/>
    <m/>
    <n v="4735"/>
    <m/>
    <m/>
    <x v="0"/>
    <s v="CARLSBAD FIELD OFFICE"/>
    <s v="CARLSBAD FIELD OFFICE"/>
    <s v="NM"/>
    <s v="LLNMP02000"/>
    <n v="3006687"/>
    <s v="CURRENT"/>
    <n v="50155"/>
    <n v="0"/>
    <n v="1277"/>
    <n v="0"/>
  </r>
  <r>
    <s v="NM78016"/>
    <s v="WEST JOHNSON DRAW"/>
    <s v="Y"/>
    <m/>
    <n v="2679"/>
    <m/>
    <m/>
    <x v="0"/>
    <s v="CARLSBAD FIELD OFFICE"/>
    <s v="CARLSBAD FIELD OFFICE"/>
    <s v="NM"/>
    <s v="LLNMP02000"/>
    <n v="3006572"/>
    <s v="CURRENT"/>
    <n v="55486"/>
    <n v="0"/>
    <n v="667"/>
    <n v="0"/>
  </r>
  <r>
    <s v="NM78017"/>
    <s v="HOPE CANAL ALLOTMENT"/>
    <s v="Y"/>
    <m/>
    <n v="2720"/>
    <m/>
    <m/>
    <x v="2"/>
    <s v="CARLSBAD FIELD OFFICE"/>
    <s v="CARLSBAD FIELD OFFICE"/>
    <s v="NM"/>
    <s v="LLNMP02000"/>
    <n v="3001695"/>
    <s v="CURRENT"/>
    <n v="62484"/>
    <n v="0"/>
    <n v="408"/>
    <n v="0"/>
  </r>
  <r>
    <s v="NM78020"/>
    <s v="COTTONTAIL"/>
    <s v="Y"/>
    <m/>
    <n v="4480"/>
    <m/>
    <m/>
    <x v="0"/>
    <s v="CARLSBAD FIELD OFFICE"/>
    <s v="CARLSBAD FIELD OFFICE"/>
    <s v="NM"/>
    <s v="LLNMP02000"/>
    <n v="3006668"/>
    <s v="CURRENT"/>
    <n v="55472"/>
    <n v="0"/>
    <n v="1458"/>
    <n v="0"/>
  </r>
  <r>
    <s v="NM78024"/>
    <s v="ATOKA"/>
    <s v="Y"/>
    <m/>
    <n v="160"/>
    <m/>
    <m/>
    <x v="2"/>
    <s v="CARLSBAD FIELD OFFICE"/>
    <s v="CARLSBAD FIELD OFFICE"/>
    <s v="NM"/>
    <s v="LLNMP02000"/>
    <n v="3000489"/>
    <s v="CURRENT"/>
    <n v="61935"/>
    <n v="0"/>
    <n v="36"/>
    <n v="0"/>
  </r>
  <r>
    <s v="NM78025"/>
    <s v="DAYTON"/>
    <s v="Y"/>
    <m/>
    <n v="370"/>
    <m/>
    <m/>
    <x v="1"/>
    <s v="CARLSBAD FIELD OFFICE"/>
    <s v="CARLSBAD FIELD OFFICE"/>
    <s v="NM"/>
    <s v="LLNMP02000"/>
    <n v="3006584"/>
    <s v="CURRENT"/>
    <n v="50138"/>
    <n v="0"/>
    <n v="86"/>
    <n v="0"/>
  </r>
  <r>
    <s v="NM78026"/>
    <s v="ANTELOPE SINK"/>
    <s v="Y"/>
    <m/>
    <n v="10343"/>
    <m/>
    <m/>
    <x v="0"/>
    <s v="CARLSBAD FIELD OFFICE"/>
    <s v="CARLSBAD FIELD OFFICE"/>
    <s v="NM"/>
    <s v="LLNMP02000"/>
    <n v="3021326"/>
    <s v="CURRENT"/>
    <n v="55471"/>
    <n v="0"/>
    <n v="2153"/>
    <n v="0"/>
  </r>
  <r>
    <s v="NM78027"/>
    <s v="ROCK TANK"/>
    <s v="Y"/>
    <m/>
    <n v="160"/>
    <m/>
    <m/>
    <x v="2"/>
    <s v="CARLSBAD FIELD OFFICE"/>
    <s v="CARLSBAD FIELD OFFICE"/>
    <s v="NM"/>
    <s v="LLNMP02000"/>
    <n v="3000383"/>
    <s v="CURRENT"/>
    <n v="50118"/>
    <n v="0"/>
    <n v="48"/>
    <n v="0"/>
  </r>
  <r>
    <s v="NM78028"/>
    <s v="HOPE HILL"/>
    <s v="Y"/>
    <m/>
    <n v="823"/>
    <m/>
    <m/>
    <x v="1"/>
    <s v="CARLSBAD FIELD OFFICE"/>
    <s v="CARLSBAD FIELD OFFICE"/>
    <s v="NM"/>
    <s v="LLNMP02000"/>
    <n v="3001283"/>
    <s v="CURRENT"/>
    <n v="50144"/>
    <n v="0"/>
    <n v="247"/>
    <n v="0"/>
  </r>
  <r>
    <s v="NM78031"/>
    <s v="NORTH HOPE"/>
    <s v="Y"/>
    <m/>
    <n v="58"/>
    <m/>
    <m/>
    <x v="0"/>
    <s v="CARLSBAD FIELD OFFICE"/>
    <s v="CARLSBAD FIELD OFFICE"/>
    <s v="NM"/>
    <s v="LLNMP02000"/>
    <n v="3024865"/>
    <s v="CURRENT"/>
    <n v="50149"/>
    <n v="0"/>
    <n v="8"/>
    <n v="0"/>
  </r>
  <r>
    <s v="NM78036"/>
    <s v="PENASCO RIVER FARM"/>
    <s v="Y"/>
    <m/>
    <n v="160"/>
    <m/>
    <m/>
    <x v="2"/>
    <s v="CARLSBAD FIELD OFFICE"/>
    <s v="CARLSBAD FIELD OFFICE"/>
    <s v="NM"/>
    <s v="LLNMP02000"/>
    <n v="3006560"/>
    <s v="CURRENT"/>
    <n v="61948"/>
    <n v="0"/>
    <n v="36"/>
    <n v="0"/>
  </r>
  <r>
    <s v="NM78038"/>
    <s v="EAST HOPE"/>
    <s v="Y"/>
    <m/>
    <n v="920"/>
    <m/>
    <m/>
    <x v="0"/>
    <s v="CARLSBAD FIELD OFFICE"/>
    <s v="CARLSBAD FIELD OFFICE"/>
    <s v="NM"/>
    <s v="LLNMP02000"/>
    <n v="3023373"/>
    <s v="CURRENT"/>
    <n v="50158"/>
    <n v="0"/>
    <n v="135"/>
    <n v="0"/>
  </r>
  <r>
    <s v="NM78040"/>
    <s v="SINKHOLE FLAT"/>
    <s v="Y"/>
    <m/>
    <n v="7096"/>
    <m/>
    <m/>
    <x v="0"/>
    <s v="CARLSBAD FIELD OFFICE"/>
    <s v="CARLSBAD FIELD OFFICE"/>
    <s v="NM"/>
    <s v="LLNMP02000"/>
    <n v="3006623"/>
    <s v="CURRENT"/>
    <n v="50139"/>
    <n v="0"/>
    <n v="1276"/>
    <n v="0"/>
  </r>
  <r>
    <s v="NM78041"/>
    <s v="SIEGREST DRAW"/>
    <s v="Y"/>
    <m/>
    <n v="21865"/>
    <m/>
    <m/>
    <x v="0"/>
    <s v="CARLSBAD FIELD OFFICE"/>
    <s v="CARLSBAD FIELD OFFICE"/>
    <s v="NM"/>
    <s v="LLNMP02000"/>
    <n v="3006641"/>
    <s v="CURRENT"/>
    <n v="50141"/>
    <n v="0"/>
    <n v="5612"/>
    <n v="0"/>
  </r>
  <r>
    <s v="NM78042"/>
    <s v="GARDENER DRAW"/>
    <s v="Y"/>
    <m/>
    <n v="800"/>
    <m/>
    <m/>
    <x v="2"/>
    <s v="CARLSBAD FIELD OFFICE"/>
    <s v="CARLSBAD FIELD OFFICE"/>
    <s v="NM"/>
    <s v="LLNMP02000"/>
    <n v="3001443"/>
    <s v="CURRENT"/>
    <n v="62007"/>
    <n v="0"/>
    <n v="204"/>
    <n v="0"/>
  </r>
  <r>
    <s v="NM78043"/>
    <s v="MCKITTRICK DRAW"/>
    <s v="Y"/>
    <m/>
    <n v="3312"/>
    <m/>
    <m/>
    <x v="1"/>
    <s v="CARLSBAD FIELD OFFICE"/>
    <s v="CARLSBAD FIELD OFFICE"/>
    <s v="NM"/>
    <s v="LLNMP02000"/>
    <n v="3006576"/>
    <s v="CURRENT"/>
    <n v="55488"/>
    <n v="0"/>
    <n v="502"/>
    <n v="0"/>
  </r>
  <r>
    <s v="NM78046"/>
    <s v="SEVEN RIVERS NORTH"/>
    <s v="Y"/>
    <m/>
    <n v="3885"/>
    <m/>
    <m/>
    <x v="1"/>
    <s v="CARLSBAD FIELD OFFICE"/>
    <s v="CARLSBAD FIELD OFFICE"/>
    <s v="NM"/>
    <s v="LLNMP02000"/>
    <n v="3006628"/>
    <s v="CURRENT"/>
    <n v="55501"/>
    <n v="0"/>
    <n v="786"/>
    <n v="0"/>
  </r>
  <r>
    <s v="NM78048"/>
    <s v="DEER CANYON"/>
    <s v="Y"/>
    <m/>
    <n v="19688"/>
    <m/>
    <m/>
    <x v="1"/>
    <s v="CARLSBAD FIELD OFFICE"/>
    <s v="CARLSBAD FIELD OFFICE"/>
    <s v="NM"/>
    <s v="LLNMP02000"/>
    <n v="3001220"/>
    <s v="CURRENT"/>
    <n v="69907"/>
    <n v="0"/>
    <n v="4959"/>
    <n v="0"/>
  </r>
  <r>
    <s v="NM78049"/>
    <s v="COLLIER TANK"/>
    <s v="Y"/>
    <m/>
    <n v="24976"/>
    <s v="AMP IMPLEMENTED"/>
    <d v="1969-01-05T00:00:00"/>
    <x v="1"/>
    <s v="CARLSBAD FIELD OFFICE"/>
    <s v="CARLSBAD FIELD OFFICE"/>
    <s v="NM"/>
    <s v="LLNMP02000"/>
    <n v="3002472"/>
    <s v="CURRENT"/>
    <n v="89290"/>
    <n v="0"/>
    <n v="3208"/>
    <n v="0"/>
  </r>
  <r>
    <s v="NM78050"/>
    <s v="TEXAS HILL"/>
    <s v="Y"/>
    <m/>
    <n v="43103"/>
    <s v="AMP IMPLEMENTED"/>
    <d v="1968-12-20T00:00:00"/>
    <x v="1"/>
    <s v="CARLSBAD FIELD OFFICE"/>
    <s v="CARLSBAD FIELD OFFICE"/>
    <s v="NM"/>
    <s v="LLNMP02000"/>
    <n v="3006503"/>
    <s v="CURRENT"/>
    <n v="50133"/>
    <n v="0"/>
    <n v="11240"/>
    <n v="0"/>
  </r>
  <r>
    <s v="NM78051"/>
    <s v="BOX CANYON"/>
    <s v="Y"/>
    <m/>
    <n v="9454"/>
    <m/>
    <m/>
    <x v="1"/>
    <s v="CARLSBAD FIELD OFFICE"/>
    <s v="CARLSBAD FIELD OFFICE"/>
    <s v="NM"/>
    <s v="LLNMP02000"/>
    <n v="3001209"/>
    <s v="CURRENT"/>
    <n v="61970"/>
    <n v="0"/>
    <n v="2172"/>
    <n v="0"/>
  </r>
  <r>
    <s v="NM78052"/>
    <s v="BLACK MUHLEY"/>
    <s v="Y"/>
    <m/>
    <n v="10489"/>
    <m/>
    <m/>
    <x v="0"/>
    <s v="CARLSBAD FIELD OFFICE"/>
    <s v="CARLSBAD FIELD OFFICE"/>
    <s v="NM"/>
    <s v="LLNMP02000"/>
    <n v="3000586"/>
    <s v="CURRENT"/>
    <n v="79567"/>
    <n v="0"/>
    <n v="1908"/>
    <n v="0"/>
  </r>
  <r>
    <s v="NM78053"/>
    <s v="SEVEN RIVERS SOUTH"/>
    <s v="Y"/>
    <m/>
    <n v="2220"/>
    <m/>
    <m/>
    <x v="0"/>
    <s v="CARLSBAD FIELD OFFICE"/>
    <s v="CARLSBAD FIELD OFFICE"/>
    <s v="NM"/>
    <s v="LLNMP02000"/>
    <n v="3006570"/>
    <s v="CURRENT"/>
    <n v="50135"/>
    <n v="0"/>
    <n v="394"/>
    <n v="0"/>
  </r>
  <r>
    <s v="NM78055"/>
    <s v="SEVEN RIVERS HILL"/>
    <s v="Y"/>
    <m/>
    <n v="7170"/>
    <m/>
    <m/>
    <x v="1"/>
    <s v="CARLSBAD FIELD OFFICE"/>
    <s v="CARLSBAD FIELD OFFICE"/>
    <s v="NM"/>
    <s v="LLNMP02000"/>
    <n v="3006631"/>
    <s v="CURRENT"/>
    <n v="50140"/>
    <n v="0"/>
    <n v="1331"/>
    <n v="0"/>
  </r>
  <r>
    <s v="NM78056"/>
    <s v="BRANTLEY DAM"/>
    <s v="Y"/>
    <m/>
    <n v="690"/>
    <m/>
    <m/>
    <x v="2"/>
    <s v="CARLSBAD FIELD OFFICE"/>
    <s v="CARLSBAD FIELD OFFICE"/>
    <s v="NM"/>
    <s v="LLNMP02000"/>
    <n v="3000382"/>
    <s v="CURRENT"/>
    <n v="61932"/>
    <n v="0"/>
    <n v="96"/>
    <n v="0"/>
  </r>
  <r>
    <s v="NM78057"/>
    <s v="THREE TWINS NORTH"/>
    <s v="Y"/>
    <m/>
    <n v="3727"/>
    <m/>
    <m/>
    <x v="1"/>
    <s v="CARLSBAD FIELD OFFICE"/>
    <s v="CARLSBAD FIELD OFFICE"/>
    <s v="NM"/>
    <s v="LLNMP02000"/>
    <n v="3001657"/>
    <s v="CURRENT"/>
    <n v="60265"/>
    <n v="0"/>
    <n v="542"/>
    <n v="0"/>
  </r>
  <r>
    <s v="NM78058"/>
    <s v="ROCK HOUSE"/>
    <s v="Y"/>
    <m/>
    <n v="6529"/>
    <m/>
    <m/>
    <x v="1"/>
    <s v="CARLSBAD FIELD OFFICE"/>
    <s v="CARLSBAD FIELD OFFICE"/>
    <s v="NM"/>
    <s v="LLNMP02000"/>
    <n v="3001659"/>
    <s v="CURRENT"/>
    <n v="62020"/>
    <n v="0"/>
    <n v="1160"/>
    <n v="0"/>
  </r>
  <r>
    <s v="NM78060"/>
    <s v="WADCUTTER DRAW"/>
    <s v="Y"/>
    <m/>
    <n v="5708"/>
    <m/>
    <m/>
    <x v="0"/>
    <s v="CARLSBAD FIELD OFFICE"/>
    <s v="CARLSBAD FIELD OFFICE"/>
    <s v="NM"/>
    <s v="LLNMP02000"/>
    <n v="3025883"/>
    <s v="CURRENT"/>
    <n v="62023"/>
    <n v="0"/>
    <n v="1432"/>
    <n v="0"/>
  </r>
  <r>
    <s v="NM78061"/>
    <s v="INDIAN BASIN"/>
    <s v="Y"/>
    <m/>
    <n v="12204"/>
    <m/>
    <m/>
    <x v="0"/>
    <s v="CARLSBAD FIELD OFFICE"/>
    <s v="CARLSBAD FIELD OFFICE"/>
    <s v="NM"/>
    <s v="LLNMP02000"/>
    <n v="3006586"/>
    <s v="CURRENT"/>
    <n v="61952"/>
    <n v="0"/>
    <n v="2403"/>
    <n v="0"/>
  </r>
  <r>
    <s v="NM78062"/>
    <s v="LITTLE BOX CANYON"/>
    <s v="Y"/>
    <m/>
    <n v="8844"/>
    <s v="AMP IMPLEMENTED"/>
    <d v="1974-07-17T00:00:00"/>
    <x v="0"/>
    <s v="CARLSBAD FIELD OFFICE"/>
    <s v="CARLSBAD FIELD OFFICE"/>
    <s v="NM"/>
    <s v="LLNMP02000"/>
    <n v="3027083"/>
    <s v="CURRENT"/>
    <n v="55514"/>
    <n v="0"/>
    <n v="1961"/>
    <n v="0"/>
  </r>
  <r>
    <s v="NM78063"/>
    <s v="BURRO HILL"/>
    <s v="Y"/>
    <m/>
    <n v="18129"/>
    <m/>
    <m/>
    <x v="0"/>
    <s v="CARLSBAD FIELD OFFICE"/>
    <s v="CARLSBAD FIELD OFFICE"/>
    <s v="NM"/>
    <s v="LLNMP02000"/>
    <n v="3002457"/>
    <s v="CURRENT"/>
    <n v="88703"/>
    <n v="0"/>
    <n v="3996"/>
    <n v="0"/>
  </r>
  <r>
    <s v="NM78064"/>
    <s v="CAWLEY DRAW"/>
    <s v="Y"/>
    <m/>
    <n v="22257"/>
    <s v="AMP IMPLEMENTED"/>
    <d v="1971-01-29T00:00:00"/>
    <x v="0"/>
    <s v="CARLSBAD FIELD OFFICE"/>
    <s v="CARLSBAD FIELD OFFICE"/>
    <s v="NM"/>
    <s v="LLNMP02000"/>
    <n v="3002458"/>
    <s v="CURRENT"/>
    <n v="88704"/>
    <n v="0"/>
    <n v="4858"/>
    <n v="0"/>
  </r>
  <r>
    <s v="NM78065"/>
    <s v="INDIAN HILLS"/>
    <s v="Y"/>
    <m/>
    <n v="18116"/>
    <m/>
    <m/>
    <x v="0"/>
    <s v="CARLSBAD FIELD OFFICE"/>
    <s v="CARLSBAD FIELD OFFICE"/>
    <s v="NM"/>
    <s v="LLNMP02000"/>
    <n v="3001798"/>
    <s v="CURRENT"/>
    <n v="66527"/>
    <n v="0"/>
    <n v="3596"/>
    <n v="0"/>
  </r>
  <r>
    <s v="NM78066"/>
    <s v="ROCKY ARROYO"/>
    <s v="Y"/>
    <m/>
    <n v="750"/>
    <m/>
    <m/>
    <x v="0"/>
    <s v="CARLSBAD FIELD OFFICE"/>
    <s v="CARLSBAD FIELD OFFICE"/>
    <s v="NM"/>
    <s v="LLNMP02000"/>
    <n v="3001660"/>
    <s v="CURRENT"/>
    <n v="60271"/>
    <n v="0"/>
    <n v="128"/>
    <n v="0"/>
  </r>
  <r>
    <s v="NM78068"/>
    <s v="THREE TWINS"/>
    <s v="Y"/>
    <m/>
    <n v="8120"/>
    <m/>
    <m/>
    <x v="1"/>
    <s v="CARLSBAD FIELD OFFICE"/>
    <s v="CARLSBAD FIELD OFFICE"/>
    <s v="NM"/>
    <s v="LLNMP02000"/>
    <n v="3002557"/>
    <s v="CURRENT"/>
    <n v="93436"/>
    <n v="0"/>
    <n v="1152"/>
    <n v="0"/>
  </r>
  <r>
    <s v="NM78069"/>
    <s v="GOLDEN EAGLE"/>
    <s v="Y"/>
    <m/>
    <n v="1115"/>
    <m/>
    <m/>
    <x v="2"/>
    <s v="CARLSBAD FIELD OFFICE"/>
    <s v="CARLSBAD FIELD OFFICE"/>
    <s v="NM"/>
    <s v="LLNMP02000"/>
    <n v="3006677"/>
    <s v="CURRENT"/>
    <n v="61971"/>
    <n v="0"/>
    <n v="137"/>
    <n v="0"/>
  </r>
  <r>
    <s v="NM78070"/>
    <s v="SOAPBERRY DRAW"/>
    <s v="Y"/>
    <m/>
    <n v="160"/>
    <m/>
    <m/>
    <x v="2"/>
    <s v="CARLSBAD FIELD OFFICE"/>
    <s v="CARLSBAD FIELD OFFICE"/>
    <s v="NM"/>
    <s v="LLNMP02000"/>
    <n v="3001222"/>
    <s v="CURRENT"/>
    <n v="61977"/>
    <n v="0"/>
    <n v="12"/>
    <n v="0"/>
  </r>
  <r>
    <s v="NM78071"/>
    <s v="DOLOMITE"/>
    <s v="Y"/>
    <m/>
    <n v="815"/>
    <m/>
    <m/>
    <x v="2"/>
    <s v="CARLSBAD FIELD OFFICE"/>
    <s v="CARLSBAD FIELD OFFICE"/>
    <s v="NM"/>
    <s v="LLNMP02000"/>
    <n v="3000792"/>
    <s v="CURRENT"/>
    <n v="61947"/>
    <n v="0"/>
    <n v="168"/>
    <n v="0"/>
  </r>
  <r>
    <s v="NM78073"/>
    <s v="HACKBERRY HILLS"/>
    <s v="Y"/>
    <m/>
    <n v="1130"/>
    <m/>
    <m/>
    <x v="2"/>
    <s v="CARLSBAD FIELD OFFICE"/>
    <s v="CARLSBAD FIELD OFFICE"/>
    <s v="NM"/>
    <s v="LLNMP02000"/>
    <n v="3000924"/>
    <s v="CURRENT"/>
    <n v="61951"/>
    <n v="0"/>
    <n v="310"/>
    <n v="0"/>
  </r>
  <r>
    <s v="NM78075"/>
    <s v="AIRPORT"/>
    <s v="Y"/>
    <m/>
    <n v="3430"/>
    <m/>
    <m/>
    <x v="1"/>
    <s v="CARLSBAD FIELD OFFICE"/>
    <s v="CARLSBAD FIELD OFFICE"/>
    <s v="NM"/>
    <s v="LLNMP02000"/>
    <n v="3001815"/>
    <s v="CURRENT"/>
    <n v="67955"/>
    <n v="0"/>
    <n v="588"/>
    <n v="0"/>
  </r>
  <r>
    <s v="NM78076"/>
    <s v="GOPHER HILLS"/>
    <s v="Y"/>
    <m/>
    <n v="3474"/>
    <m/>
    <m/>
    <x v="0"/>
    <s v="CARLSBAD FIELD OFFICE"/>
    <s v="CARLSBAD FIELD OFFICE"/>
    <s v="NM"/>
    <s v="LLNMP02000"/>
    <n v="3001692"/>
    <s v="CURRENT"/>
    <n v="62255"/>
    <n v="0"/>
    <n v="497"/>
    <n v="0"/>
  </r>
  <r>
    <s v="NM78077"/>
    <s v="MCGRUDER HILL"/>
    <s v="Y"/>
    <m/>
    <n v="8770"/>
    <m/>
    <m/>
    <x v="0"/>
    <s v="CARLSBAD FIELD OFFICE"/>
    <s v="CARLSBAD FIELD OFFICE"/>
    <s v="NM"/>
    <s v="LLNMP02000"/>
    <n v="3006583"/>
    <s v="CURRENT"/>
    <n v="55492"/>
    <n v="0"/>
    <n v="1453"/>
    <n v="0"/>
  </r>
  <r>
    <s v="NM78079"/>
    <s v="BEARDON CANYON"/>
    <s v="Y"/>
    <m/>
    <n v="9058"/>
    <m/>
    <m/>
    <x v="0"/>
    <s v="CARLSBAD FIELD OFFICE"/>
    <s v="CARLSBAD FIELD OFFICE"/>
    <s v="NM"/>
    <s v="LLNMP02000"/>
    <n v="3006580"/>
    <s v="CURRENT"/>
    <n v="42709"/>
    <n v="0"/>
    <n v="1772"/>
    <n v="0"/>
  </r>
  <r>
    <s v="NM78080"/>
    <s v="AZOTEA MESA"/>
    <s v="Y"/>
    <m/>
    <n v="14171"/>
    <m/>
    <m/>
    <x v="0"/>
    <s v="CARLSBAD FIELD OFFICE"/>
    <s v="CARLSBAD FIELD OFFICE"/>
    <s v="NM"/>
    <s v="LLNMP02000"/>
    <n v="3006582"/>
    <s v="CURRENT"/>
    <n v="55491"/>
    <n v="0"/>
    <n v="2727"/>
    <n v="0"/>
  </r>
  <r>
    <s v="NM78081"/>
    <s v="THREE FORKS CANYON"/>
    <s v="Y"/>
    <m/>
    <n v="33128"/>
    <m/>
    <m/>
    <x v="0"/>
    <s v="CARLSBAD FIELD OFFICE"/>
    <s v="CARLSBAD FIELD OFFICE"/>
    <s v="NM"/>
    <s v="LLNMP02000"/>
    <n v="3002508"/>
    <s v="CURRENT"/>
    <n v="91027"/>
    <n v="0"/>
    <n v="8142"/>
    <n v="0"/>
  </r>
  <r>
    <s v="NM78082"/>
    <s v="BANDANNA POINT"/>
    <s v="Y"/>
    <m/>
    <n v="7243"/>
    <m/>
    <m/>
    <x v="0"/>
    <s v="CARLSBAD FIELD OFFICE"/>
    <s v="CARLSBAD FIELD OFFICE"/>
    <s v="NM"/>
    <s v="LLNMP02000"/>
    <n v="3027242"/>
    <s v="CURRENT"/>
    <n v="55520"/>
    <n v="0"/>
    <n v="1517"/>
    <n v="0"/>
  </r>
  <r>
    <s v="NM78084"/>
    <s v="DARK CANYON"/>
    <s v="Y"/>
    <m/>
    <n v="22998"/>
    <m/>
    <m/>
    <x v="0"/>
    <s v="CARLSBAD FIELD OFFICE"/>
    <s v="CARLSBAD FIELD OFFICE"/>
    <s v="NM"/>
    <s v="LLNMP02000"/>
    <n v="3026835"/>
    <s v="CURRENT"/>
    <n v="36561"/>
    <n v="0"/>
    <n v="4845"/>
    <n v="0"/>
  </r>
  <r>
    <s v="NM78086"/>
    <s v="CASS DRAW"/>
    <s v="Y"/>
    <m/>
    <n v="587"/>
    <m/>
    <m/>
    <x v="2"/>
    <s v="CARLSBAD FIELD OFFICE"/>
    <s v="CARLSBAD FIELD OFFICE"/>
    <s v="NM"/>
    <s v="LLNMP02000"/>
    <n v="3002429"/>
    <s v="CURRENT"/>
    <n v="87720"/>
    <n v="0"/>
    <n v="60"/>
    <n v="0"/>
  </r>
  <r>
    <s v="NM78087"/>
    <s v="BIG HACKBERRY DRAW"/>
    <s v="Y"/>
    <m/>
    <n v="11582"/>
    <s v="AMP IMPLEMENTED"/>
    <d v="1968-06-01T00:00:00"/>
    <x v="1"/>
    <s v="CARLSBAD FIELD OFFICE"/>
    <s v="CARLSBAD FIELD OFFICE"/>
    <s v="NM"/>
    <s v="LLNMP02000"/>
    <n v="3006548"/>
    <s v="CURRENT"/>
    <n v="61945"/>
    <n v="0"/>
    <n v="1676"/>
    <n v="0"/>
  </r>
  <r>
    <s v="NM78088"/>
    <s v="HARKEY CROSSING"/>
    <s v="Y"/>
    <m/>
    <n v="1280"/>
    <m/>
    <m/>
    <x v="2"/>
    <s v="CARLSBAD FIELD OFFICE"/>
    <s v="CARLSBAD FIELD OFFICE"/>
    <s v="NM"/>
    <s v="LLNMP02000"/>
    <n v="3002647"/>
    <s v="CURRENT"/>
    <n v="97509"/>
    <n v="0"/>
    <n v="317"/>
    <n v="0"/>
  </r>
  <r>
    <s v="NM78089"/>
    <s v="THREEMILE DRAW"/>
    <s v="Y"/>
    <m/>
    <n v="4065"/>
    <m/>
    <m/>
    <x v="0"/>
    <s v="CARLSBAD FIELD OFFICE"/>
    <s v="CARLSBAD FIELD OFFICE"/>
    <s v="NM"/>
    <s v="LLNMP02000"/>
    <n v="3006569"/>
    <s v="CURRENT"/>
    <n v="61954"/>
    <n v="0"/>
    <n v="475"/>
    <n v="0"/>
  </r>
  <r>
    <s v="NM78090"/>
    <s v="BLUE SPRING"/>
    <s v="Y"/>
    <m/>
    <n v="710"/>
    <m/>
    <m/>
    <x v="2"/>
    <s v="CARLSBAD FIELD OFFICE"/>
    <s v="CARLSBAD FIELD OFFICE"/>
    <s v="NM"/>
    <s v="LLNMP02000"/>
    <n v="3002498"/>
    <s v="CURRENT"/>
    <n v="90405"/>
    <n v="0"/>
    <n v="72"/>
    <n v="0"/>
  </r>
  <r>
    <s v="NM78091"/>
    <s v="FOREHAND CROSSING"/>
    <s v="Y"/>
    <m/>
    <n v="2317"/>
    <m/>
    <m/>
    <x v="0"/>
    <s v="CARLSBAD FIELD OFFICE"/>
    <s v="CARLSBAD FIELD OFFICE"/>
    <s v="NM"/>
    <s v="LLNMP02000"/>
    <n v="3006625"/>
    <s v="CURRENT"/>
    <n v="61956"/>
    <n v="0"/>
    <n v="300"/>
    <n v="0"/>
  </r>
  <r>
    <s v="NM78092"/>
    <s v="FLUME DRAW HILLS"/>
    <s v="Y"/>
    <m/>
    <n v="1440"/>
    <m/>
    <m/>
    <x v="2"/>
    <s v="CARLSBAD FIELD OFFICE"/>
    <s v="CARLSBAD FIELD OFFICE"/>
    <s v="NM"/>
    <s v="LLNMP02000"/>
    <n v="3002536"/>
    <s v="CURRENT"/>
    <n v="92898"/>
    <n v="0"/>
    <n v="194"/>
    <n v="0"/>
  </r>
  <r>
    <s v="NM78094"/>
    <s v="CHINA DRAW"/>
    <s v="Y"/>
    <m/>
    <n v="3546"/>
    <m/>
    <m/>
    <x v="2"/>
    <s v="CARLSBAD FIELD OFFICE"/>
    <s v="CARLSBAD FIELD OFFICE"/>
    <s v="NM"/>
    <s v="LLNMP02000"/>
    <n v="3027155"/>
    <s v="CURRENT"/>
    <n v="92253"/>
    <n v="0"/>
    <n v="564"/>
    <n v="0"/>
  </r>
  <r>
    <s v="NM78095"/>
    <s v="KELLY WELL"/>
    <s v="Y"/>
    <m/>
    <n v="1680"/>
    <s v="CMP IMPLEMENTED"/>
    <d v="1987-02-19T00:00:00"/>
    <x v="1"/>
    <s v="CARLSBAD FIELD OFFICE"/>
    <s v="CARLSBAD FIELD OFFICE"/>
    <s v="NM"/>
    <s v="LLNMP02000"/>
    <n v="3027142"/>
    <s v="CURRENT"/>
    <n v="55517"/>
    <n v="0"/>
    <n v="216"/>
    <n v="0"/>
  </r>
  <r>
    <s v="NM78096"/>
    <s v="SALT DRAW"/>
    <s v="Y"/>
    <m/>
    <n v="3900"/>
    <m/>
    <m/>
    <x v="1"/>
    <s v="CARLSBAD FIELD OFFICE"/>
    <s v="CARLSBAD FIELD OFFICE"/>
    <s v="NM"/>
    <s v="LLNMP02000"/>
    <n v="3001806"/>
    <s v="CURRENT"/>
    <n v="66954"/>
    <n v="0"/>
    <n v="337"/>
    <n v="0"/>
  </r>
  <r>
    <s v="NM78097"/>
    <s v="WILLOW LAKE"/>
    <s v="Y"/>
    <m/>
    <n v="3436"/>
    <s v="CMP IMPLEMENTED"/>
    <d v="1992-09-30T00:00:00"/>
    <x v="1"/>
    <s v="CARLSBAD FIELD OFFICE"/>
    <s v="CARLSBAD FIELD OFFICE"/>
    <s v="NM"/>
    <s v="LLNMP02000"/>
    <n v="3022326"/>
    <s v="CURRENT"/>
    <n v="62008"/>
    <n v="0"/>
    <n v="290"/>
    <n v="0"/>
  </r>
  <r>
    <s v="NM78098"/>
    <s v="OTIS"/>
    <s v="Y"/>
    <m/>
    <n v="480"/>
    <m/>
    <m/>
    <x v="2"/>
    <s v="CARLSBAD FIELD OFFICE"/>
    <s v="CARLSBAD FIELD OFFICE"/>
    <s v="NM"/>
    <s v="LLNMP02000"/>
    <n v="3026519"/>
    <s v="CURRENT"/>
    <n v="62025"/>
    <n v="0"/>
    <n v="84"/>
    <n v="0"/>
  </r>
  <r>
    <s v="NM78099"/>
    <s v="HERRADURA BEND"/>
    <s v="Y"/>
    <m/>
    <n v="845"/>
    <m/>
    <m/>
    <x v="1"/>
    <s v="CARLSBAD FIELD OFFICE"/>
    <s v="CARLSBAD FIELD OFFICE"/>
    <s v="NM"/>
    <s v="LLNMP02000"/>
    <n v="3001636"/>
    <s v="CURRENT"/>
    <n v="62017"/>
    <n v="0"/>
    <n v="228"/>
    <n v="0"/>
  </r>
  <r>
    <s v="NM78100"/>
    <s v="MOSLEY CANYON"/>
    <s v="Y"/>
    <m/>
    <n v="2836"/>
    <m/>
    <m/>
    <x v="1"/>
    <s v="CARLSBAD FIELD OFFICE"/>
    <s v="CARLSBAD FIELD OFFICE"/>
    <s v="NM"/>
    <s v="LLNMP02000"/>
    <n v="3001544"/>
    <s v="CURRENT"/>
    <n v="57149"/>
    <n v="0"/>
    <n v="670"/>
    <n v="0"/>
  </r>
  <r>
    <s v="NM78101"/>
    <s v="RED BLUFF DRAW"/>
    <s v="Y"/>
    <m/>
    <n v="360"/>
    <m/>
    <m/>
    <x v="2"/>
    <s v="CARLSBAD FIELD OFFICE"/>
    <s v="CARLSBAD FIELD OFFICE"/>
    <s v="NM"/>
    <s v="LLNMP02000"/>
    <n v="3001807"/>
    <s v="CURRENT"/>
    <n v="66956"/>
    <n v="0"/>
    <n v="72"/>
    <n v="0"/>
  </r>
  <r>
    <s v="NM78102"/>
    <s v="LOWER REED WELL"/>
    <s v="Y"/>
    <m/>
    <n v="3850"/>
    <m/>
    <m/>
    <x v="0"/>
    <s v="CARLSBAD FIELD OFFICE"/>
    <s v="CARLSBAD FIELD OFFICE"/>
    <s v="NM"/>
    <s v="LLNMP02000"/>
    <n v="3000931"/>
    <s v="CURRENT"/>
    <n v="79569"/>
    <n v="0"/>
    <n v="694"/>
    <n v="0"/>
  </r>
  <r>
    <s v="NM78103"/>
    <s v="TECOLOTE PEAK"/>
    <s v="Y"/>
    <m/>
    <n v="7363"/>
    <s v="CMP IMPLEMENTED"/>
    <d v="1987-08-24T00:00:00"/>
    <x v="1"/>
    <s v="CARLSBAD FIELD OFFICE"/>
    <s v="CARLSBAD FIELD OFFICE"/>
    <s v="NM"/>
    <s v="LLNMP02000"/>
    <n v="3001349"/>
    <s v="CURRENT"/>
    <n v="66991"/>
    <n v="0"/>
    <n v="1104"/>
    <n v="0"/>
  </r>
  <r>
    <s v="NM78104"/>
    <s v="COTTONWOOD HILLS"/>
    <s v="Y"/>
    <m/>
    <n v="9226"/>
    <m/>
    <m/>
    <x v="0"/>
    <s v="CARLSBAD FIELD OFFICE"/>
    <s v="CARLSBAD FIELD OFFICE"/>
    <s v="NM"/>
    <s v="LLNMP02000"/>
    <n v="3006684"/>
    <s v="CURRENT"/>
    <n v="55478"/>
    <n v="0"/>
    <n v="1549"/>
    <n v="0"/>
  </r>
  <r>
    <s v="NM78106"/>
    <s v="COTTONWOOD SPRINGS"/>
    <s v="Y"/>
    <m/>
    <n v="11330"/>
    <s v="CMP IMPLEMENTED"/>
    <d v="1990-01-11T00:00:00"/>
    <x v="1"/>
    <s v="CARLSBAD FIELD OFFICE"/>
    <s v="CARLSBAD FIELD OFFICE"/>
    <s v="NM"/>
    <s v="LLNMP02000"/>
    <n v="3000630"/>
    <s v="CURRENT"/>
    <n v="39603"/>
    <n v="0"/>
    <n v="1803"/>
    <n v="0"/>
  </r>
  <r>
    <s v="NM78107"/>
    <s v="HAY HOLLOW"/>
    <s v="Y"/>
    <m/>
    <n v="8583"/>
    <s v="CMP IMPLEMENTED"/>
    <d v="1992-09-25T00:00:00"/>
    <x v="0"/>
    <s v="CARLSBAD FIELD OFFICE"/>
    <s v="CARLSBAD FIELD OFFICE"/>
    <s v="NM"/>
    <s v="LLNMP02000"/>
    <n v="3006676"/>
    <s v="CURRENT"/>
    <n v="42836"/>
    <n v="0"/>
    <n v="1200"/>
    <n v="0"/>
  </r>
  <r>
    <s v="NM78108"/>
    <s v="JUMPING SPRINGS"/>
    <s v="Y"/>
    <m/>
    <n v="12563"/>
    <m/>
    <m/>
    <x v="1"/>
    <s v="CARLSBAD FIELD OFFICE"/>
    <s v="CARLSBAD FIELD OFFICE"/>
    <s v="NM"/>
    <s v="LLNMP02000"/>
    <n v="3026965"/>
    <s v="CURRENT"/>
    <n v="50142"/>
    <n v="0"/>
    <n v="1801"/>
    <n v="0"/>
  </r>
  <r>
    <s v="NM78109"/>
    <s v="LOBO"/>
    <s v="Y"/>
    <m/>
    <n v="9406"/>
    <s v="CMP IMPLEMENTED"/>
    <d v="1990-01-11T00:00:00"/>
    <x v="1"/>
    <s v="CARLSBAD FIELD OFFICE"/>
    <s v="CARLSBAD FIELD OFFICE"/>
    <s v="NM"/>
    <s v="LLNMP02000"/>
    <n v="3022832"/>
    <s v="CURRENT"/>
    <n v="62010"/>
    <n v="0"/>
    <n v="1576"/>
    <n v="0"/>
  </r>
  <r>
    <s v="NM78110"/>
    <s v="NUEVO CANYON"/>
    <s v="Y"/>
    <m/>
    <n v="3440"/>
    <m/>
    <m/>
    <x v="1"/>
    <s v="CARLSBAD FIELD OFFICE"/>
    <s v="CARLSBAD FIELD OFFICE"/>
    <s v="NM"/>
    <s v="LLNMP02000"/>
    <n v="3006504"/>
    <s v="CURRENT"/>
    <n v="62024"/>
    <n v="0"/>
    <n v="356"/>
    <n v="0"/>
  </r>
  <r>
    <s v="NM78111"/>
    <s v="WHITE CITY"/>
    <s v="Y"/>
    <m/>
    <n v="2120"/>
    <m/>
    <m/>
    <x v="1"/>
    <s v="CARLSBAD FIELD OFFICE"/>
    <s v="CARLSBAD FIELD OFFICE"/>
    <s v="NM"/>
    <s v="LLNMP02000"/>
    <n v="3017519"/>
    <s v="CURRENT"/>
    <n v="79589"/>
    <n v="0"/>
    <n v="207"/>
    <n v="0"/>
  </r>
  <r>
    <s v="NM78115"/>
    <s v="SERPENTINE BENDS"/>
    <s v="Y"/>
    <m/>
    <n v="2670"/>
    <m/>
    <m/>
    <x v="0"/>
    <s v="CARLSBAD FIELD OFFICE"/>
    <s v="CARLSBAD FIELD OFFICE"/>
    <s v="NM"/>
    <s v="LLNMP02000"/>
    <n v="3000860"/>
    <s v="CURRENT"/>
    <n v="50126"/>
    <n v="0"/>
    <n v="588"/>
    <n v="0"/>
  </r>
  <r>
    <s v="NM78116"/>
    <s v="LAST CHANCE CANYON"/>
    <s v="Y"/>
    <m/>
    <n v="12847"/>
    <m/>
    <m/>
    <x v="0"/>
    <s v="CARLSBAD FIELD OFFICE"/>
    <s v="CARLSBAD FIELD OFFICE"/>
    <s v="NM"/>
    <s v="LLNMP02000"/>
    <n v="3001121"/>
    <s v="CURRENT"/>
    <n v="44459"/>
    <n v="0"/>
    <n v="3024"/>
    <n v="0"/>
  </r>
  <r>
    <s v="NM78117"/>
    <s v="WEST HESS HILLS"/>
    <s v="Y"/>
    <m/>
    <n v="1060"/>
    <m/>
    <m/>
    <x v="2"/>
    <s v="CARLSBAD FIELD OFFICE"/>
    <s v="CARLSBAD FIELD OFFICE"/>
    <s v="NM"/>
    <s v="LLNMP02000"/>
    <n v="3006549"/>
    <s v="CURRENT"/>
    <n v="61946"/>
    <n v="0"/>
    <n v="276"/>
    <n v="0"/>
  </r>
  <r>
    <s v="NM78118"/>
    <s v="HACKBERRY CANYON"/>
    <s v="Y"/>
    <m/>
    <n v="1753"/>
    <m/>
    <m/>
    <x v="0"/>
    <s v="CARLSBAD FIELD OFFICE"/>
    <s v="CARLSBAD FIELD OFFICE"/>
    <s v="NM"/>
    <s v="LLNMP02000"/>
    <n v="3000859"/>
    <s v="CURRENT"/>
    <n v="61950"/>
    <n v="0"/>
    <n v="312"/>
    <n v="0"/>
  </r>
  <r>
    <s v="NM78119"/>
    <s v="RATTLESNAKE CANYON"/>
    <s v="Y"/>
    <m/>
    <n v="2525"/>
    <m/>
    <m/>
    <x v="0"/>
    <s v="CARLSBAD FIELD OFFICE"/>
    <s v="CARLSBAD FIELD OFFICE"/>
    <s v="NM"/>
    <s v="LLNMP02000"/>
    <n v="3006612"/>
    <s v="CURRENT"/>
    <n v="55618"/>
    <n v="0"/>
    <n v="372"/>
    <n v="0"/>
  </r>
  <r>
    <s v="NM78120"/>
    <s v="BLACK RIVER"/>
    <s v="Y"/>
    <m/>
    <n v="1215"/>
    <m/>
    <m/>
    <x v="2"/>
    <s v="CARLSBAD FIELD OFFICE"/>
    <s v="CARLSBAD FIELD OFFICE"/>
    <s v="NM"/>
    <s v="LLNMP02000"/>
    <n v="3000664"/>
    <s v="CURRENT"/>
    <n v="55458"/>
    <n v="0"/>
    <n v="174"/>
    <n v="0"/>
  </r>
  <r>
    <s v="NM78121"/>
    <s v="DOUBLE CANYON"/>
    <s v="Y"/>
    <m/>
    <n v="4567"/>
    <m/>
    <m/>
    <x v="0"/>
    <s v="CARLSBAD FIELD OFFICE"/>
    <s v="CARLSBAD FIELD OFFICE"/>
    <s v="NM"/>
    <s v="LLNMP02000"/>
    <n v="3006527"/>
    <s v="CURRENT"/>
    <n v="92246"/>
    <n v="0"/>
    <n v="519"/>
    <n v="0"/>
  </r>
  <r>
    <s v="NM78122"/>
    <s v="GRAPEVINE DRAW"/>
    <s v="Y"/>
    <m/>
    <n v="5074"/>
    <m/>
    <m/>
    <x v="1"/>
    <s v="CARLSBAD FIELD OFFICE"/>
    <s v="CARLSBAD FIELD OFFICE"/>
    <s v="NM"/>
    <s v="LLNMP02000"/>
    <n v="3006587"/>
    <s v="CURRENT"/>
    <n v="79579"/>
    <n v="0"/>
    <n v="650"/>
    <n v="0"/>
  </r>
  <r>
    <s v="NM78124"/>
    <s v="STETSON SEEP"/>
    <s v="Y"/>
    <m/>
    <n v="4610"/>
    <m/>
    <m/>
    <x v="0"/>
    <s v="CARLSBAD FIELD OFFICE"/>
    <s v="CARLSBAD FIELD OFFICE"/>
    <s v="NM"/>
    <s v="LLNMP02000"/>
    <n v="3025887"/>
    <s v="CURRENT"/>
    <n v="50146"/>
    <n v="0"/>
    <n v="1188"/>
    <n v="0"/>
  </r>
  <r>
    <s v="NM78126"/>
    <s v="LOWER DOUBLE CANYON"/>
    <s v="Y"/>
    <m/>
    <n v="2309"/>
    <m/>
    <m/>
    <x v="2"/>
    <s v="CARLSBAD FIELD OFFICE"/>
    <s v="CARLSBAD FIELD OFFICE"/>
    <s v="NM"/>
    <s v="LLNMP02000"/>
    <n v="3022577"/>
    <s v="CURRENT"/>
    <n v="92251"/>
    <n v="0"/>
    <n v="259"/>
    <n v="0"/>
  </r>
  <r>
    <s v="NM78130"/>
    <s v="GRAPEVINE SPRING"/>
    <s v="Y"/>
    <m/>
    <n v="1379"/>
    <m/>
    <m/>
    <x v="2"/>
    <s v="CARLSBAD FIELD OFFICE"/>
    <s v="CARLSBAD FIELD OFFICE"/>
    <s v="NM"/>
    <s v="LLNMP02000"/>
    <n v="3006545"/>
    <s v="CURRENT"/>
    <n v="61942"/>
    <n v="0"/>
    <n v="156"/>
    <n v="0"/>
  </r>
  <r>
    <s v="NM78131"/>
    <s v="THURMAN DRAW"/>
    <s v="Y"/>
    <m/>
    <n v="5470"/>
    <m/>
    <m/>
    <x v="0"/>
    <s v="CARLSBAD FIELD OFFICE"/>
    <s v="CARLSBAD FIELD OFFICE"/>
    <s v="NM"/>
    <s v="LLNMP02000"/>
    <n v="3025546"/>
    <s v="CURRENT"/>
    <n v="55506"/>
    <n v="0"/>
    <n v="792"/>
    <n v="0"/>
  </r>
  <r>
    <s v="NM78136"/>
    <s v="LAZY U T SPRINGS"/>
    <s v="Y"/>
    <m/>
    <n v="11212"/>
    <m/>
    <m/>
    <x v="0"/>
    <s v="CARLSBAD FIELD OFFICE"/>
    <s v="CARLSBAD FIELD OFFICE"/>
    <s v="NM"/>
    <s v="LLNMP02000"/>
    <n v="3006552"/>
    <s v="CURRENT"/>
    <n v="69912"/>
    <n v="0"/>
    <n v="2313"/>
    <n v="0"/>
  </r>
  <r>
    <s v="NM78138"/>
    <s v="SLAUGHTER CANYON"/>
    <s v="Y"/>
    <m/>
    <n v="1891"/>
    <m/>
    <m/>
    <x v="0"/>
    <s v="CARLSBAD FIELD OFFICE"/>
    <s v="CARLSBAD FIELD OFFICE"/>
    <s v="NM"/>
    <s v="LLNMP02000"/>
    <n v="3001398"/>
    <s v="CURRENT"/>
    <n v="53791"/>
    <n v="0"/>
    <n v="428"/>
    <n v="0"/>
  </r>
  <r>
    <s v="NM78141"/>
    <s v="LOWER DELAWARE RIVER"/>
    <s v="Y"/>
    <m/>
    <n v="8170"/>
    <m/>
    <m/>
    <x v="1"/>
    <s v="CARLSBAD FIELD OFFICE"/>
    <s v="CARLSBAD FIELD OFFICE"/>
    <s v="NM"/>
    <s v="LLNMP02000"/>
    <n v="3026963"/>
    <s v="CURRENT"/>
    <n v="33084"/>
    <n v="0"/>
    <n v="541"/>
    <n v="0"/>
  </r>
  <r>
    <s v="NM78142"/>
    <s v="DELAWARE RIVER-WEST"/>
    <s v="Y"/>
    <m/>
    <n v="3376"/>
    <m/>
    <m/>
    <x v="0"/>
    <s v="CARLSBAD FIELD OFFICE"/>
    <s v="CARLSBAD FIELD OFFICE"/>
    <s v="NM"/>
    <s v="LLNMP02000"/>
    <n v="3002416"/>
    <s v="CURRENT"/>
    <n v="87322"/>
    <n v="0"/>
    <n v="506"/>
    <n v="0"/>
  </r>
  <r>
    <s v="NM78144"/>
    <s v="C P HILL"/>
    <s v="Y"/>
    <m/>
    <n v="21029"/>
    <s v="CMP IMPLEMENTED"/>
    <d v="1987-08-24T00:00:00"/>
    <x v="0"/>
    <s v="CARLSBAD FIELD OFFICE"/>
    <s v="CARLSBAD FIELD OFFICE"/>
    <s v="NM"/>
    <s v="LLNMP02000"/>
    <n v="3025888"/>
    <s v="CURRENT"/>
    <n v="54007"/>
    <n v="0"/>
    <n v="2993"/>
    <n v="0"/>
  </r>
  <r>
    <s v="NM78145"/>
    <s v="PECOS RIVER"/>
    <s v="Y"/>
    <m/>
    <n v="110"/>
    <m/>
    <m/>
    <x v="2"/>
    <s v="CARLSBAD FIELD OFFICE"/>
    <s v="CARLSBAD FIELD OFFICE"/>
    <s v="NM"/>
    <s v="LLNMP02000"/>
    <n v="3001487"/>
    <s v="CURRENT"/>
    <n v="79576"/>
    <n v="0"/>
    <n v="15"/>
    <n v="0"/>
  </r>
  <r>
    <s v="NM78146"/>
    <s v="RAIN SPRINGS"/>
    <s v="Y"/>
    <m/>
    <n v="6728"/>
    <s v="CMP IMPLEMENTED"/>
    <d v="1992-09-28T00:00:00"/>
    <x v="1"/>
    <s v="CARLSBAD FIELD OFFICE"/>
    <s v="CARLSBAD FIELD OFFICE"/>
    <s v="NM"/>
    <s v="LLNMP02000"/>
    <n v="3001658"/>
    <s v="CURRENT"/>
    <n v="60268"/>
    <n v="0"/>
    <n v="1150"/>
    <n v="0"/>
  </r>
  <r>
    <s v="NM78183"/>
    <s v="OLD KUYKENDALL DRAW"/>
    <s v="Y"/>
    <m/>
    <n v="5863"/>
    <m/>
    <m/>
    <x v="1"/>
    <s v="CARLSBAD FIELD OFFICE"/>
    <s v="CARLSBAD FIELD OFFICE"/>
    <s v="NM"/>
    <s v="LLNMP02000"/>
    <n v="3001205"/>
    <s v="CURRENT"/>
    <n v="61966"/>
    <n v="0"/>
    <n v="1517"/>
    <n v="0"/>
  </r>
  <r>
    <s v="NM78184"/>
    <s v="ROBINIA DRAW"/>
    <s v="Y"/>
    <m/>
    <n v="5725"/>
    <m/>
    <m/>
    <x v="1"/>
    <s v="CARLSBAD FIELD OFFICE"/>
    <s v="CARLSBAD FIELD OFFICE"/>
    <s v="NM"/>
    <s v="LLNMP02000"/>
    <n v="3001207"/>
    <s v="CURRENT"/>
    <n v="61969"/>
    <n v="0"/>
    <n v="1260"/>
    <n v="0"/>
  </r>
  <r>
    <s v="NM79001"/>
    <s v="EAGLE CREEK"/>
    <s v="Y"/>
    <m/>
    <n v="12959"/>
    <s v="AMP IMPLEMENTED"/>
    <d v="1989-08-15T00:00:00"/>
    <x v="0"/>
    <s v="CARLSBAD FIELD OFFICE"/>
    <s v="CARLSBAD FIELD OFFICE"/>
    <s v="NM"/>
    <s v="LLNMP02000"/>
    <n v="3024580"/>
    <s v="CURRENT"/>
    <n v="50154"/>
    <n v="0"/>
    <n v="3306"/>
    <n v="0"/>
  </r>
  <r>
    <s v="NM79002"/>
    <s v="FELIZ"/>
    <s v="Y"/>
    <m/>
    <n v="13158"/>
    <s v="AMP IMPLEMENTED"/>
    <d v="1970-01-01T00:00:00"/>
    <x v="0"/>
    <s v="CARLSBAD FIELD OFFICE"/>
    <s v="CARLSBAD FIELD OFFICE"/>
    <s v="NM"/>
    <s v="LLNMP02000"/>
    <n v="3006675"/>
    <s v="CURRENT"/>
    <n v="50996"/>
    <n v="766"/>
    <n v="3331"/>
    <n v="0"/>
  </r>
  <r>
    <s v="NM79005"/>
    <s v="SALT HOUSE DRAW"/>
    <s v="Y"/>
    <m/>
    <n v="14809"/>
    <m/>
    <m/>
    <x v="0"/>
    <s v="CARLSBAD FIELD OFFICE"/>
    <s v="CARLSBAD FIELD OFFICE"/>
    <s v="NM"/>
    <s v="LLNMP02000"/>
    <n v="3002417"/>
    <s v="CURRENT"/>
    <n v="87323"/>
    <n v="0"/>
    <n v="4930"/>
    <n v="0"/>
  </r>
  <r>
    <s v="NM79007"/>
    <s v="MANNING DOME"/>
    <s v="Y"/>
    <m/>
    <n v="1459"/>
    <m/>
    <m/>
    <x v="2"/>
    <s v="CARLSBAD FIELD OFFICE"/>
    <s v="CARLSBAD FIELD OFFICE"/>
    <s v="NM"/>
    <s v="LLNMP02000"/>
    <n v="3006901"/>
    <s v="CURRENT"/>
    <n v="59267"/>
    <n v="0"/>
    <n v="420"/>
    <n v="0"/>
  </r>
  <r>
    <s v="NM79008"/>
    <s v="BROWNING CANYON"/>
    <s v="Y"/>
    <m/>
    <n v="845"/>
    <m/>
    <m/>
    <x v="2"/>
    <s v="CARLSBAD FIELD OFFICE"/>
    <s v="CARLSBAD FIELD OFFICE"/>
    <s v="NM"/>
    <s v="LLNMP02000"/>
    <n v="3001101"/>
    <s v="CURRENT"/>
    <n v="44098"/>
    <n v="0"/>
    <n v="240"/>
    <n v="0"/>
  </r>
  <r>
    <s v="NM79010"/>
    <s v="TELEPHONE CANYON"/>
    <s v="Y"/>
    <m/>
    <n v="272"/>
    <m/>
    <m/>
    <x v="2"/>
    <s v="CARLSBAD FIELD OFFICE"/>
    <s v="CARLSBAD FIELD OFFICE"/>
    <s v="NM"/>
    <s v="LLNMP02000"/>
    <n v="3006855"/>
    <s v="CURRENT"/>
    <n v="50156"/>
    <n v="0"/>
    <n v="84"/>
    <n v="0"/>
  </r>
  <r>
    <s v="NM79011"/>
    <s v="BURNT CANYON"/>
    <s v="Y"/>
    <m/>
    <n v="625"/>
    <m/>
    <m/>
    <x v="2"/>
    <s v="CARLSBAD FIELD OFFICE"/>
    <s v="CARLSBAD FIELD OFFICE"/>
    <s v="NM"/>
    <s v="LLNMP02000"/>
    <n v="3006852"/>
    <s v="CURRENT"/>
    <n v="61980"/>
    <n v="0"/>
    <n v="192"/>
    <n v="0"/>
  </r>
  <r>
    <s v="NM79012"/>
    <s v="SIXTEEN SPRINGS"/>
    <s v="Y"/>
    <m/>
    <n v="227"/>
    <m/>
    <m/>
    <x v="2"/>
    <s v="CARLSBAD FIELD OFFICE"/>
    <s v="CARLSBAD FIELD OFFICE"/>
    <s v="NM"/>
    <s v="LLNMP02000"/>
    <n v="3001321"/>
    <s v="CURRENT"/>
    <n v="59413"/>
    <n v="0"/>
    <n v="72"/>
    <n v="0"/>
  </r>
  <r>
    <s v="NM79013"/>
    <s v="MCDONALD FLATS"/>
    <s v="Y"/>
    <m/>
    <n v="2208"/>
    <m/>
    <m/>
    <x v="2"/>
    <s v="CARLSBAD FIELD OFFICE"/>
    <s v="CARLSBAD FIELD OFFICE"/>
    <s v="NM"/>
    <s v="LLNMP02000"/>
    <n v="3006857"/>
    <s v="CURRENT"/>
    <n v="50162"/>
    <n v="0"/>
    <n v="632"/>
    <n v="0"/>
  </r>
  <r>
    <s v="NM79016"/>
    <s v="PENASCO CANYON"/>
    <s v="Y"/>
    <m/>
    <n v="1755"/>
    <m/>
    <m/>
    <x v="2"/>
    <s v="CARLSBAD FIELD OFFICE"/>
    <s v="CARLSBAD FIELD OFFICE"/>
    <s v="NM"/>
    <s v="LLNMP02000"/>
    <n v="3006910"/>
    <s v="CURRENT"/>
    <n v="61999"/>
    <n v="0"/>
    <n v="552"/>
    <n v="0"/>
  </r>
  <r>
    <s v="NM79017"/>
    <s v="FLYING H"/>
    <s v="Y"/>
    <m/>
    <n v="1465"/>
    <s v="AMP IMPLEMENTED"/>
    <d v="1972-10-25T00:00:00"/>
    <x v="0"/>
    <s v="CARLSBAD FIELD OFFICE"/>
    <s v="CARLSBAD FIELD OFFICE"/>
    <s v="NM"/>
    <s v="LLNMP02000"/>
    <n v="3006547"/>
    <s v="CURRENT"/>
    <n v="61943"/>
    <n v="0"/>
    <n v="503"/>
    <n v="0"/>
  </r>
  <r>
    <s v="NM79018"/>
    <s v="CHERRY FLAT"/>
    <s v="Y"/>
    <m/>
    <n v="1097"/>
    <m/>
    <m/>
    <x v="2"/>
    <s v="CARLSBAD FIELD OFFICE"/>
    <s v="CARLSBAD FIELD OFFICE"/>
    <s v="NM"/>
    <s v="LLNMP02000"/>
    <n v="3002426"/>
    <s v="CURRENT"/>
    <n v="87584"/>
    <n v="0"/>
    <n v="360"/>
    <n v="0"/>
  </r>
  <r>
    <s v="NM79019"/>
    <s v="PENASCO RIVER"/>
    <s v="Y"/>
    <m/>
    <n v="13210"/>
    <m/>
    <m/>
    <x v="0"/>
    <s v="CARLSBAD FIELD OFFICE"/>
    <s v="CARLSBAD FIELD OFFICE"/>
    <s v="NM"/>
    <s v="LLNMP02000"/>
    <n v="3006629"/>
    <s v="CURRENT"/>
    <n v="55502"/>
    <n v="0"/>
    <n v="4409"/>
    <n v="0"/>
  </r>
  <r>
    <s v="NM79020"/>
    <s v="BIG CHERRY CANYON"/>
    <s v="Y"/>
    <m/>
    <n v="2015"/>
    <m/>
    <m/>
    <x v="2"/>
    <s v="CARLSBAD FIELD OFFICE"/>
    <s v="CARLSBAD FIELD OFFICE"/>
    <s v="NM"/>
    <s v="LLNMP02000"/>
    <n v="3025774"/>
    <s v="CURRENT"/>
    <n v="62019"/>
    <n v="0"/>
    <n v="498"/>
    <n v="0"/>
  </r>
  <r>
    <s v="NM79021"/>
    <s v="PENASCO SCHOOL"/>
    <s v="Y"/>
    <m/>
    <n v="3826"/>
    <m/>
    <m/>
    <x v="0"/>
    <s v="CARLSBAD FIELD OFFICE"/>
    <s v="CARLSBAD FIELD OFFICE"/>
    <s v="NM"/>
    <s v="LLNMP02000"/>
    <n v="3026806"/>
    <s v="CURRENT"/>
    <n v="62026"/>
    <n v="0"/>
    <n v="1092"/>
    <n v="0"/>
  </r>
  <r>
    <s v="NM79022"/>
    <s v="PENASCO"/>
    <s v="Y"/>
    <m/>
    <n v="2160"/>
    <m/>
    <m/>
    <x v="2"/>
    <s v="CARLSBAD FIELD OFFICE"/>
    <s v="CARLSBAD FIELD OFFICE"/>
    <s v="NM"/>
    <s v="LLNMP02000"/>
    <n v="3006889"/>
    <s v="CURRENT"/>
    <n v="61993"/>
    <n v="0"/>
    <n v="660"/>
    <n v="0"/>
  </r>
  <r>
    <s v="NM79023"/>
    <s v="CHERRY ALLOTMENT"/>
    <s v="Y"/>
    <m/>
    <n v="200"/>
    <m/>
    <m/>
    <x v="2"/>
    <s v="CARLSBAD FIELD OFFICE"/>
    <s v="CARLSBAD FIELD OFFICE"/>
    <s v="NM"/>
    <s v="LLNMP02000"/>
    <n v="3006894"/>
    <s v="CURRENT"/>
    <n v="61998"/>
    <n v="0"/>
    <n v="60"/>
    <n v="0"/>
  </r>
  <r>
    <s v="NM79024"/>
    <s v="CUEVO EAST"/>
    <s v="Y"/>
    <m/>
    <n v="5743"/>
    <s v="AMP IMPLEMENTED"/>
    <d v="1968-03-01T00:00:00"/>
    <x v="0"/>
    <s v="CARLSBAD FIELD OFFICE"/>
    <s v="CARLSBAD FIELD OFFICE"/>
    <s v="NM"/>
    <s v="LLNMP02000"/>
    <n v="3001734"/>
    <s v="CURRENT"/>
    <n v="63732"/>
    <n v="0"/>
    <n v="1980"/>
    <n v="0"/>
  </r>
  <r>
    <s v="NM79025"/>
    <s v="CUEVO WEST"/>
    <s v="Y"/>
    <m/>
    <n v="1187"/>
    <s v="AMP IMPLEMENTED"/>
    <d v="1968-03-01T00:00:00"/>
    <x v="2"/>
    <s v="CARLSBAD FIELD OFFICE"/>
    <s v="CARLSBAD FIELD OFFICE"/>
    <s v="NM"/>
    <s v="LLNMP02000"/>
    <n v="3001735"/>
    <s v="CURRENT"/>
    <n v="63733"/>
    <n v="0"/>
    <n v="420"/>
    <n v="0"/>
  </r>
  <r>
    <s v="NM79027"/>
    <s v="PENASCO EAST"/>
    <s v="Y"/>
    <m/>
    <n v="3624"/>
    <m/>
    <m/>
    <x v="0"/>
    <s v="CARLSBAD FIELD OFFICE"/>
    <s v="CARLSBAD FIELD OFFICE"/>
    <s v="NM"/>
    <s v="LLNMP02000"/>
    <n v="3027080"/>
    <s v="CURRENT"/>
    <n v="55513"/>
    <n v="0"/>
    <n v="1200"/>
    <n v="0"/>
  </r>
  <r>
    <s v="NM79028"/>
    <s v="PRETTY BIRD HILLS"/>
    <s v="Y"/>
    <m/>
    <n v="38056"/>
    <s v="AMP IMPLEMENTED"/>
    <d v="1968-11-01T00:00:00"/>
    <x v="0"/>
    <s v="CARLSBAD FIELD OFFICE"/>
    <s v="CARLSBAD FIELD OFFICE"/>
    <s v="NM"/>
    <s v="LLNMP02000"/>
    <n v="3000726"/>
    <s v="CURRENT"/>
    <n v="61938"/>
    <n v="3056"/>
    <n v="9268"/>
    <n v="0"/>
  </r>
  <r>
    <s v="NM79029"/>
    <s v="SIXTEEN TANK"/>
    <s v="Y"/>
    <m/>
    <n v="7716"/>
    <m/>
    <m/>
    <x v="0"/>
    <s v="CARLSBAD FIELD OFFICE"/>
    <s v="CARLSBAD FIELD OFFICE"/>
    <s v="NM"/>
    <s v="LLNMP02000"/>
    <n v="3021307"/>
    <s v="CURRENT"/>
    <n v="55468"/>
    <n v="0"/>
    <n v="2178"/>
    <n v="0"/>
  </r>
  <r>
    <s v="NM79030"/>
    <s v="ENCINO DRAW"/>
    <s v="Y"/>
    <m/>
    <n v="17825"/>
    <s v="AMP IMPLEMENTED"/>
    <d v="1975-08-02T00:00:00"/>
    <x v="0"/>
    <s v="CARLSBAD FIELD OFFICE"/>
    <s v="CARLSBAD FIELD OFFICE"/>
    <s v="NM"/>
    <s v="LLNMP02000"/>
    <n v="3006520"/>
    <s v="CURRENT"/>
    <n v="55481"/>
    <n v="1269"/>
    <n v="4536"/>
    <n v="0"/>
  </r>
  <r>
    <s v="NM79031"/>
    <s v="ACRES LAKE"/>
    <s v="Y"/>
    <m/>
    <n v="8652"/>
    <m/>
    <m/>
    <x v="0"/>
    <s v="CARLSBAD FIELD OFFICE"/>
    <s v="CARLSBAD FIELD OFFICE"/>
    <s v="NM"/>
    <s v="LLNMP02000"/>
    <n v="3001972"/>
    <s v="CURRENT"/>
    <n v="80210"/>
    <n v="0"/>
    <n v="4692"/>
    <n v="0"/>
  </r>
  <r>
    <s v="NM79032"/>
    <s v="LONG CANYON"/>
    <s v="Y"/>
    <m/>
    <n v="17180"/>
    <m/>
    <m/>
    <x v="0"/>
    <s v="CARLSBAD FIELD OFFICE"/>
    <s v="CARLSBAD FIELD OFFICE"/>
    <s v="NM"/>
    <s v="LLNMP02000"/>
    <n v="3001882"/>
    <s v="CURRENT"/>
    <n v="73837"/>
    <n v="0"/>
    <n v="5688"/>
    <n v="0"/>
  </r>
  <r>
    <s v="NM79033"/>
    <s v="BUCKHORN"/>
    <s v="Y"/>
    <m/>
    <n v="3040"/>
    <m/>
    <m/>
    <x v="0"/>
    <s v="CARLSBAD FIELD OFFICE"/>
    <s v="CARLSBAD FIELD OFFICE"/>
    <s v="NM"/>
    <s v="LLNMP02000"/>
    <n v="3027256"/>
    <s v="CURRENT"/>
    <n v="55522"/>
    <n v="0"/>
    <n v="1022"/>
    <n v="0"/>
  </r>
  <r>
    <s v="NM79034"/>
    <s v="SOUTH LONG CANYON"/>
    <s v="Y"/>
    <m/>
    <n v="611"/>
    <m/>
    <m/>
    <x v="2"/>
    <s v="CARLSBAD FIELD OFFICE"/>
    <s v="CARLSBAD FIELD OFFICE"/>
    <s v="NM"/>
    <s v="LLNMP02000"/>
    <n v="3006865"/>
    <s v="CURRENT"/>
    <n v="61983"/>
    <n v="0"/>
    <n v="204"/>
    <n v="0"/>
  </r>
  <r>
    <s v="NM79036"/>
    <s v="WOODLAND"/>
    <s v="Y"/>
    <m/>
    <n v="1915"/>
    <m/>
    <m/>
    <x v="1"/>
    <s v="CARLSBAD FIELD OFFICE"/>
    <s v="CARLSBAD FIELD OFFICE"/>
    <s v="NM"/>
    <s v="LLNMP02000"/>
    <n v="3025382"/>
    <s v="CURRENT"/>
    <n v="78109"/>
    <n v="0"/>
    <n v="470"/>
    <n v="0"/>
  </r>
  <r>
    <s v="NM79037"/>
    <s v="4 MILE CANYON"/>
    <s v="Y"/>
    <m/>
    <n v="315"/>
    <m/>
    <m/>
    <x v="0"/>
    <s v="CARLSBAD FIELD OFFICE"/>
    <s v="CARLSBAD FIELD OFFICE"/>
    <s v="NM"/>
    <s v="LLNMP02000"/>
    <n v="3006883"/>
    <s v="CURRENT"/>
    <n v="97444"/>
    <n v="0"/>
    <n v="110"/>
    <n v="0"/>
  </r>
  <r>
    <s v="NM79039"/>
    <s v="CHAMPION CANYON"/>
    <s v="Y"/>
    <m/>
    <n v="2580"/>
    <m/>
    <m/>
    <x v="1"/>
    <s v="CARLSBAD FIELD OFFICE"/>
    <s v="CARLSBAD FIELD OFFICE"/>
    <s v="NM"/>
    <s v="LLNMP02000"/>
    <n v="3025381"/>
    <s v="CURRENT"/>
    <n v="78108"/>
    <n v="0"/>
    <n v="635"/>
    <n v="0"/>
  </r>
  <r>
    <s v="NM79040"/>
    <s v="SIXTEEN MILE DRAW"/>
    <s v="Y"/>
    <m/>
    <n v="7227"/>
    <m/>
    <m/>
    <x v="2"/>
    <s v="CARLSBAD FIELD OFFICE"/>
    <s v="CARLSBAD FIELD OFFICE"/>
    <s v="NM"/>
    <s v="LLNMP02000"/>
    <n v="3006729"/>
    <s v="CURRENT"/>
    <n v="36489"/>
    <n v="0"/>
    <n v="2189"/>
    <n v="0"/>
  </r>
  <r>
    <s v="NM79041"/>
    <s v="PINON"/>
    <s v="Y"/>
    <m/>
    <n v="595"/>
    <m/>
    <m/>
    <x v="2"/>
    <s v="CARLSBAD FIELD OFFICE"/>
    <s v="CARLSBAD FIELD OFFICE"/>
    <s v="NM"/>
    <s v="LLNMP02000"/>
    <n v="3025383"/>
    <s v="CURRENT"/>
    <n v="78110"/>
    <n v="0"/>
    <n v="132"/>
    <n v="0"/>
  </r>
  <r>
    <s v="NM79042"/>
    <s v="BARCLAY DRAW"/>
    <s v="Y"/>
    <m/>
    <n v="1364"/>
    <m/>
    <m/>
    <x v="2"/>
    <s v="CARLSBAD FIELD OFFICE"/>
    <s v="CARLSBAD FIELD OFFICE"/>
    <s v="NM"/>
    <s v="LLNMP02000"/>
    <n v="3001009"/>
    <s v="CURRENT"/>
    <n v="61962"/>
    <n v="0"/>
    <n v="427"/>
    <n v="0"/>
  </r>
  <r>
    <s v="NM79043"/>
    <s v="JUNIPER"/>
    <s v="Y"/>
    <m/>
    <n v="1291"/>
    <m/>
    <m/>
    <x v="2"/>
    <s v="CARLSBAD FIELD OFFICE"/>
    <s v="CARLSBAD FIELD OFFICE"/>
    <s v="NM"/>
    <s v="LLNMP02000"/>
    <n v="3006893"/>
    <s v="CURRENT"/>
    <n v="61996"/>
    <n v="0"/>
    <n v="252"/>
    <n v="0"/>
  </r>
  <r>
    <s v="NM79044"/>
    <s v="WRIGHT WELL DRAW"/>
    <s v="Y"/>
    <m/>
    <n v="1528"/>
    <m/>
    <m/>
    <x v="2"/>
    <s v="CARLSBAD FIELD OFFICE"/>
    <s v="CARLSBAD FIELD OFFICE"/>
    <s v="NM"/>
    <s v="LLNMP02000"/>
    <n v="3002538"/>
    <s v="CURRENT"/>
    <n v="92949"/>
    <n v="0"/>
    <n v="504"/>
    <n v="0"/>
  </r>
  <r>
    <s v="NM79045"/>
    <s v="BEAR CANYON"/>
    <s v="Y"/>
    <m/>
    <n v="4158"/>
    <s v="AMP IMPLEMENTED"/>
    <d v="1968-05-01T00:00:00"/>
    <x v="0"/>
    <s v="CARLSBAD FIELD OFFICE"/>
    <s v="CARLSBAD FIELD OFFICE"/>
    <s v="NM"/>
    <s v="LLNMP02000"/>
    <n v="3006672"/>
    <s v="CURRENT"/>
    <n v="55476"/>
    <n v="0"/>
    <n v="1386"/>
    <n v="0"/>
  </r>
  <r>
    <s v="NM79046"/>
    <s v="CROOKED CREEK"/>
    <s v="Y"/>
    <m/>
    <n v="7448"/>
    <m/>
    <m/>
    <x v="0"/>
    <s v="CARLSBAD FIELD OFFICE"/>
    <s v="CARLSBAD FIELD OFFICE"/>
    <s v="NM"/>
    <s v="LLNMP02000"/>
    <n v="3001971"/>
    <s v="CURRENT"/>
    <n v="80206"/>
    <n v="0"/>
    <n v="2362"/>
    <n v="0"/>
  </r>
  <r>
    <s v="NM79048"/>
    <s v="UPPER SEGREST DRAW"/>
    <s v="Y"/>
    <m/>
    <n v="5977"/>
    <s v="AMP IMPLEMENTED"/>
    <d v="1988-03-01T00:00:00"/>
    <x v="1"/>
    <s v="CARLSBAD FIELD OFFICE"/>
    <s v="CARLSBAD FIELD OFFICE"/>
    <s v="NM"/>
    <s v="LLNMP02000"/>
    <n v="3006501"/>
    <s v="CURRENT"/>
    <n v="79578"/>
    <n v="0"/>
    <n v="1785"/>
    <n v="0"/>
  </r>
  <r>
    <s v="NM79049"/>
    <s v="UPPER PACKSADDLE CAN"/>
    <s v="Y"/>
    <m/>
    <n v="1580"/>
    <s v="AMP IMPLEMENTED"/>
    <d v="1983-03-17T00:00:00"/>
    <x v="2"/>
    <s v="CARLSBAD FIELD OFFICE"/>
    <s v="CARLSBAD FIELD OFFICE"/>
    <s v="NM"/>
    <s v="LLNMP02000"/>
    <n v="3001664"/>
    <s v="CURRENT"/>
    <n v="60415"/>
    <n v="168"/>
    <n v="288"/>
    <n v="0"/>
  </r>
  <r>
    <s v="NM79050"/>
    <s v="CHERRY CANYON"/>
    <s v="Y"/>
    <m/>
    <n v="940"/>
    <m/>
    <m/>
    <x v="2"/>
    <s v="CARLSBAD FIELD OFFICE"/>
    <s v="CARLSBAD FIELD OFFICE"/>
    <s v="NM"/>
    <s v="LLNMP02000"/>
    <n v="3001097"/>
    <s v="CURRENT"/>
    <n v="61964"/>
    <n v="0"/>
    <n v="312"/>
    <n v="0"/>
  </r>
  <r>
    <s v="NM79051"/>
    <s v="THIMBLE CANYON"/>
    <s v="Y"/>
    <m/>
    <n v="1240"/>
    <m/>
    <m/>
    <x v="2"/>
    <s v="CARLSBAD FIELD OFFICE"/>
    <s v="CARLSBAD FIELD OFFICE"/>
    <s v="NM"/>
    <s v="LLNMP02000"/>
    <n v="3001098"/>
    <s v="CURRENT"/>
    <n v="87778"/>
    <n v="0"/>
    <n v="390"/>
    <n v="0"/>
  </r>
  <r>
    <s v="NM79054"/>
    <s v="STEVENS DRAW"/>
    <s v="Y"/>
    <m/>
    <n v="102"/>
    <m/>
    <m/>
    <x v="2"/>
    <s v="CARLSBAD FIELD OFFICE"/>
    <s v="CARLSBAD FIELD OFFICE"/>
    <s v="NM"/>
    <s v="LLNMP02000"/>
    <n v="3006912"/>
    <s v="CURRENT"/>
    <n v="55496"/>
    <n v="0"/>
    <n v="53"/>
    <n v="0"/>
  </r>
  <r>
    <s v="NM79056"/>
    <s v="RIM"/>
    <s v="Y"/>
    <m/>
    <n v="598"/>
    <m/>
    <m/>
    <x v="1"/>
    <s v="CARLSBAD FIELD OFFICE"/>
    <s v="CARLSBAD FIELD OFFICE"/>
    <s v="NM"/>
    <s v="LLNMP02000"/>
    <n v="3002619"/>
    <s v="CURRENT"/>
    <n v="96062"/>
    <n v="0"/>
    <n v="204"/>
    <n v="0"/>
  </r>
  <r>
    <s v="NM79099"/>
    <s v="CROOKED CANYON"/>
    <s v="Y"/>
    <m/>
    <n v="6060"/>
    <m/>
    <m/>
    <x v="0"/>
    <s v="CARLSBAD FIELD OFFICE"/>
    <s v="CARLSBAD FIELD OFFICE"/>
    <s v="NM"/>
    <s v="LLNMP02000"/>
    <n v="3001941"/>
    <s v="CURRENT"/>
    <n v="78530"/>
    <n v="0"/>
    <n v="2146"/>
    <n v="0"/>
  </r>
  <r>
    <s v="NM79104"/>
    <s v="OX YOKE"/>
    <s v="Y"/>
    <m/>
    <n v="24176"/>
    <m/>
    <m/>
    <x v="0"/>
    <s v="CARLSBAD FIELD OFFICE"/>
    <s v="CARLSBAD FIELD OFFICE"/>
    <s v="NM"/>
    <s v="LLNMP02000"/>
    <n v="3002516"/>
    <s v="CURRENT"/>
    <n v="91675"/>
    <n v="0"/>
    <n v="8169"/>
    <n v="0"/>
  </r>
  <r>
    <s v="NM79109"/>
    <s v="CROOKED CANYON - II"/>
    <s v="Y"/>
    <m/>
    <n v="349"/>
    <m/>
    <m/>
    <x v="0"/>
    <s v="CARLSBAD FIELD OFFICE"/>
    <s v="CARLSBAD FIELD OFFICE"/>
    <s v="NM"/>
    <s v="LLNMP02000"/>
    <n v="3001940"/>
    <s v="CURRENT"/>
    <n v="78529"/>
    <n v="0"/>
    <n v="120"/>
    <n v="0"/>
  </r>
  <r>
    <s v="NM79127"/>
    <s v="COX CANYON - II"/>
    <s v="Y"/>
    <m/>
    <n v="205"/>
    <m/>
    <m/>
    <x v="2"/>
    <s v="CARLSBAD FIELD OFFICE"/>
    <s v="CARLSBAD FIELD OFFICE"/>
    <s v="NM"/>
    <s v="LLNMP02000"/>
    <n v="3006927"/>
    <s v="CURRENT"/>
    <n v="77234"/>
    <n v="0"/>
    <n v="48"/>
    <n v="0"/>
  </r>
  <r>
    <s v="NM79129"/>
    <s v="4 MILE CANYON - II"/>
    <s v="Y"/>
    <m/>
    <n v="65"/>
    <m/>
    <m/>
    <x v="2"/>
    <s v="CARLSBAD FIELD OFFICE"/>
    <s v="CARLSBAD FIELD OFFICE"/>
    <s v="NM"/>
    <s v="LLNMP02000"/>
    <n v="3006929"/>
    <s v="CURRENT"/>
    <n v="69919"/>
    <n v="0"/>
    <n v="24"/>
    <n v="0"/>
  </r>
  <r>
    <s v="NM79140"/>
    <s v="NORTH UNIT"/>
    <s v="Y"/>
    <m/>
    <n v="7644"/>
    <m/>
    <m/>
    <x v="0"/>
    <s v="CARLSBAD FIELD OFFICE"/>
    <s v="CARLSBAD FIELD OFFICE"/>
    <s v="NM"/>
    <s v="LLNMP02000"/>
    <n v="3002433"/>
    <s v="CURRENT"/>
    <n v="88119"/>
    <n v="0"/>
    <n v="2104"/>
    <n v="0"/>
  </r>
  <r>
    <s v="NM79225"/>
    <s v="COX CANYON"/>
    <s v="Y"/>
    <m/>
    <n v="1286"/>
    <m/>
    <m/>
    <x v="2"/>
    <s v="CARLSBAD FIELD OFFICE"/>
    <s v="CARLSBAD FIELD OFFICE"/>
    <s v="NM"/>
    <s v="LLNMP02000"/>
    <n v="3007025"/>
    <s v="CURRENT"/>
    <n v="66409"/>
    <n v="0"/>
    <n v="446"/>
    <n v="0"/>
  </r>
  <r>
    <s v="NM79226"/>
    <s v="COX CANYON - E"/>
    <s v="Y"/>
    <m/>
    <n v="1035"/>
    <m/>
    <m/>
    <x v="2"/>
    <s v="CARLSBAD FIELD OFFICE"/>
    <s v="CARLSBAD FIELD OFFICE"/>
    <s v="NM"/>
    <s v="LLNMP02000"/>
    <n v="3007026"/>
    <s v="CURRENT"/>
    <n v="77235"/>
    <n v="0"/>
    <n v="327"/>
    <n v="0"/>
  </r>
  <r>
    <s v="NM79228"/>
    <s v="4 MILE CANYON - E"/>
    <s v="Y"/>
    <m/>
    <n v="890"/>
    <m/>
    <m/>
    <x v="2"/>
    <s v="CARLSBAD FIELD OFFICE"/>
    <s v="CARLSBAD FIELD OFFICE"/>
    <s v="NM"/>
    <s v="LLNMP02000"/>
    <n v="3007028"/>
    <s v="CURRENT"/>
    <n v="69920"/>
    <n v="0"/>
    <n v="305"/>
    <n v="0"/>
  </r>
  <r>
    <s v="NM79238"/>
    <s v="NORTH LONG CANYON"/>
    <s v="Y"/>
    <m/>
    <n v="204"/>
    <m/>
    <m/>
    <x v="2"/>
    <s v="CARLSBAD FIELD OFFICE"/>
    <s v="CARLSBAD FIELD OFFICE"/>
    <s v="NM"/>
    <s v="LLNMP02000"/>
    <n v="3001364"/>
    <s v="CURRENT"/>
    <n v="62000"/>
    <n v="0"/>
    <n v="72"/>
    <n v="0"/>
  </r>
  <r>
    <s v="NM79239"/>
    <s v="LITTLE BEAR"/>
    <s v="Y"/>
    <m/>
    <n v="160"/>
    <m/>
    <m/>
    <x v="2"/>
    <s v="CARLSBAD FIELD OFFICE"/>
    <s v="CARLSBAD FIELD OFFICE"/>
    <s v="NM"/>
    <s v="LLNMP02000"/>
    <n v="3001362"/>
    <s v="CURRENT"/>
    <n v="61994"/>
    <n v="0"/>
    <n v="72"/>
    <n v="0"/>
  </r>
  <r>
    <s v="NM79326"/>
    <s v="CUEVO"/>
    <s v="Y"/>
    <m/>
    <n v="2808"/>
    <m/>
    <m/>
    <x v="0"/>
    <s v="CARLSBAD FIELD OFFICE"/>
    <s v="CARLSBAD FIELD OFFICE"/>
    <s v="NM"/>
    <s v="LLNMP02000"/>
    <n v="3002514"/>
    <s v="CURRENT"/>
    <n v="91473"/>
    <n v="0"/>
    <n v="950"/>
    <n v="0"/>
  </r>
  <r>
    <s v="NM79327"/>
    <s v="DUNKEN"/>
    <s v="Y"/>
    <m/>
    <n v="4294"/>
    <m/>
    <m/>
    <x v="0"/>
    <s v="CARLSBAD FIELD OFFICE"/>
    <s v="CARLSBAD FIELD OFFICE"/>
    <s v="NM"/>
    <s v="LLNMP02000"/>
    <n v="3026822"/>
    <s v="CURRENT"/>
    <n v="62029"/>
    <n v="0"/>
    <n v="1428"/>
    <n v="0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75">
  <r>
    <s v="NM00177"/>
    <s v="HORSE CANYON"/>
    <s v="Y"/>
    <m/>
    <n v="13099"/>
    <m/>
    <m/>
    <x v="0"/>
    <s v="CARLSBAD FIELD OFFICE"/>
    <s v="CARLSBAD FIELD OFFICE"/>
    <s v="NM"/>
    <s v="LLNMP02000"/>
    <n v="3002434"/>
    <s v="CURRENT"/>
    <n v="88120"/>
    <n v="0"/>
    <n v="4235"/>
    <n v="0"/>
  </r>
  <r>
    <s v="NM00178"/>
    <s v="HOLT"/>
    <s v="Y"/>
    <m/>
    <n v="4015"/>
    <m/>
    <m/>
    <x v="0"/>
    <s v="CARLSBAD FIELD OFFICE"/>
    <s v="CARLSBAD FIELD OFFICE"/>
    <s v="NM"/>
    <s v="LLNMP02000"/>
    <n v="3001958"/>
    <s v="CURRENT"/>
    <n v="79652"/>
    <n v="0"/>
    <n v="1191"/>
    <n v="0"/>
  </r>
  <r>
    <s v="NM00182"/>
    <s v="CORNUCOPIA DRAW"/>
    <s v="Y"/>
    <m/>
    <n v="7289"/>
    <m/>
    <m/>
    <x v="1"/>
    <s v="CARLSBAD FIELD OFFICE"/>
    <s v="CARLSBAD FIELD OFFICE"/>
    <s v="NM"/>
    <s v="LLNMP02000"/>
    <n v="3002240"/>
    <s v="CURRENT"/>
    <n v="84868"/>
    <n v="0"/>
    <n v="1956"/>
    <n v="0"/>
  </r>
  <r>
    <s v="NM09044"/>
    <s v="ANCHOR BAR RANCH"/>
    <s v="Y"/>
    <m/>
    <n v="3694"/>
    <m/>
    <m/>
    <x v="1"/>
    <s v="CARLSBAD FIELD OFFICE"/>
    <s v="CARLSBAD FIELD OFFICE"/>
    <s v="NM"/>
    <s v="LLNMP02000"/>
    <n v="3002537"/>
    <s v="CURRENT"/>
    <n v="97548"/>
    <n v="0"/>
    <n v="960"/>
    <n v="0"/>
  </r>
  <r>
    <s v="NM09061"/>
    <s v="STEVENS LAKE"/>
    <s v="Y"/>
    <m/>
    <n v="349"/>
    <m/>
    <m/>
    <x v="0"/>
    <s v="CARLSBAD FIELD OFFICE"/>
    <s v="CARLSBAD FIELD OFFICE"/>
    <s v="NM"/>
    <s v="LLNMP02000"/>
    <n v="3003920"/>
    <s v="CURRENT"/>
    <n v="42714"/>
    <n v="0"/>
    <n v="108"/>
    <n v="0"/>
  </r>
  <r>
    <s v="NM71008"/>
    <s v="COTTONWOOD"/>
    <s v="Y"/>
    <m/>
    <n v="24745"/>
    <m/>
    <m/>
    <x v="0"/>
    <s v="CARLSBAD FIELD OFFICE"/>
    <s v="CARLSBAD FIELD OFFICE"/>
    <s v="NM"/>
    <s v="LLNMP02000"/>
    <n v="3001973"/>
    <s v="CURRENT"/>
    <n v="80236"/>
    <n v="0"/>
    <n v="6430"/>
    <n v="0"/>
  </r>
  <r>
    <s v="NM76001"/>
    <s v="COLLUM"/>
    <s v="Y"/>
    <m/>
    <n v="40"/>
    <m/>
    <m/>
    <x v="2"/>
    <s v="CARLSBAD FIELD OFFICE"/>
    <s v="CARLSBAD FIELD OFFICE"/>
    <s v="NM"/>
    <s v="LLNMP02000"/>
    <n v="3006916"/>
    <s v="CURRENT"/>
    <n v="85671"/>
    <n v="0"/>
    <n v="12"/>
    <n v="0"/>
  </r>
  <r>
    <s v="NM76002"/>
    <s v="GLADIOLA"/>
    <s v="Y"/>
    <m/>
    <n v="29"/>
    <m/>
    <m/>
    <x v="2"/>
    <s v="CARLSBAD FIELD OFFICE"/>
    <s v="CARLSBAD FIELD OFFICE"/>
    <s v="NM"/>
    <s v="LLNMP02000"/>
    <n v="3006913"/>
    <s v="CURRENT"/>
    <n v="59269"/>
    <n v="1"/>
    <n v="4"/>
    <n v="0"/>
  </r>
  <r>
    <s v="NM76004"/>
    <s v="SAND TRAP"/>
    <s v="Y"/>
    <m/>
    <n v="1740"/>
    <m/>
    <m/>
    <x v="2"/>
    <s v="CARLSBAD FIELD OFFICE"/>
    <s v="CARLSBAD FIELD OFFICE"/>
    <s v="NM"/>
    <s v="LLNMP02000"/>
    <n v="3006696"/>
    <s v="CURRENT"/>
    <n v="55480"/>
    <n v="22"/>
    <n v="338"/>
    <n v="0"/>
  </r>
  <r>
    <s v="NM76006"/>
    <s v="PUMPJACK SOUTH"/>
    <s v="Y"/>
    <m/>
    <n v="16760"/>
    <m/>
    <m/>
    <x v="1"/>
    <s v="CARLSBAD FIELD OFFICE"/>
    <s v="CARLSBAD FIELD OFFICE"/>
    <s v="NM"/>
    <s v="LLNMP02000"/>
    <n v="3006664"/>
    <s v="CURRENT"/>
    <n v="61989"/>
    <n v="593"/>
    <n v="1759"/>
    <n v="0"/>
  </r>
  <r>
    <s v="NM76007"/>
    <s v="MALJAMAR SOUTH"/>
    <s v="Y"/>
    <m/>
    <n v="12448"/>
    <m/>
    <m/>
    <x v="0"/>
    <s v="CARLSBAD FIELD OFFICE"/>
    <s v="CARLSBAD FIELD OFFICE"/>
    <s v="NM"/>
    <s v="LLNMP02000"/>
    <n v="3002409"/>
    <s v="CURRENT"/>
    <n v="86850"/>
    <n v="596"/>
    <n v="1452"/>
    <n v="0"/>
  </r>
  <r>
    <s v="NM76008"/>
    <s v="QUERECHO PLAINS"/>
    <s v="Y"/>
    <m/>
    <n v="9562"/>
    <s v="AMP IMPLEMENTED"/>
    <d v="1988-05-23T00:00:00"/>
    <x v="1"/>
    <s v="CARLSBAD FIELD OFFICE"/>
    <s v="CARLSBAD FIELD OFFICE"/>
    <s v="NM"/>
    <s v="LLNMP02000"/>
    <n v="3002408"/>
    <s v="CURRENT"/>
    <n v="86849"/>
    <n v="116"/>
    <n v="1339"/>
    <n v="0"/>
  </r>
  <r>
    <s v="NM76009"/>
    <s v="BUCKEYE NORTH"/>
    <s v="Y"/>
    <m/>
    <n v="167"/>
    <m/>
    <m/>
    <x v="2"/>
    <s v="CARLSBAD FIELD OFFICE"/>
    <s v="CARLSBAD FIELD OFFICE"/>
    <s v="NM"/>
    <s v="LLNMP02000"/>
    <n v="3006647"/>
    <s v="CURRENT"/>
    <n v="55504"/>
    <n v="0"/>
    <n v="48"/>
    <n v="0"/>
  </r>
  <r>
    <s v="NM76010"/>
    <s v="GOLF COURSE"/>
    <s v="Y"/>
    <m/>
    <n v="480"/>
    <m/>
    <m/>
    <x v="2"/>
    <s v="CARLSBAD FIELD OFFICE"/>
    <s v="CARLSBAD FIELD OFFICE"/>
    <s v="NM"/>
    <s v="LLNMP02000"/>
    <n v="3001393"/>
    <s v="CURRENT"/>
    <n v="66649"/>
    <n v="42"/>
    <n v="46"/>
    <n v="0"/>
  </r>
  <r>
    <s v="NM76011"/>
    <s v="LAGUNA TONTO"/>
    <s v="Y"/>
    <m/>
    <n v="14238"/>
    <m/>
    <m/>
    <x v="1"/>
    <s v="CARLSBAD FIELD OFFICE"/>
    <s v="CARLSBAD FIELD OFFICE"/>
    <s v="NM"/>
    <s v="LLNMP02000"/>
    <n v="3006656"/>
    <s v="CURRENT"/>
    <n v="61963"/>
    <n v="708"/>
    <n v="11863"/>
    <n v="0"/>
  </r>
  <r>
    <s v="NM76012"/>
    <s v="MONUMENT DRAW"/>
    <s v="Y"/>
    <m/>
    <n v="40"/>
    <m/>
    <m/>
    <x v="2"/>
    <s v="CARLSBAD FIELD OFFICE"/>
    <s v="CARLSBAD FIELD OFFICE"/>
    <s v="NM"/>
    <s v="LLNMP02000"/>
    <n v="3006890"/>
    <s v="CURRENT"/>
    <n v="66760"/>
    <n v="10"/>
    <n v="2"/>
    <n v="0"/>
  </r>
  <r>
    <s v="NM76013"/>
    <s v="RECORD"/>
    <s v="Y"/>
    <m/>
    <n v="320"/>
    <m/>
    <m/>
    <x v="2"/>
    <s v="CARLSBAD FIELD OFFICE"/>
    <s v="CARLSBAD FIELD OFFICE"/>
    <s v="NM"/>
    <s v="LLNMP02000"/>
    <n v="3001157"/>
    <s v="CURRENT"/>
    <n v="47706"/>
    <n v="38"/>
    <n v="40"/>
    <n v="0"/>
  </r>
  <r>
    <s v="NM76014"/>
    <s v="WHITE BREAKS"/>
    <s v="Y"/>
    <m/>
    <n v="260"/>
    <m/>
    <m/>
    <x v="2"/>
    <s v="CARLSBAD FIELD OFFICE"/>
    <s v="CARLSBAD FIELD OFFICE"/>
    <s v="NM"/>
    <s v="LLNMP02000"/>
    <n v="3006902"/>
    <s v="CURRENT"/>
    <n v="47708"/>
    <n v="17"/>
    <n v="40"/>
    <n v="0"/>
  </r>
  <r>
    <s v="NM76015"/>
    <s v="NADINE"/>
    <s v="Y"/>
    <m/>
    <n v="1602"/>
    <m/>
    <m/>
    <x v="2"/>
    <s v="CARLSBAD FIELD OFFICE"/>
    <s v="CARLSBAD FIELD OFFICE"/>
    <s v="NM"/>
    <s v="LLNMP02000"/>
    <n v="3006872"/>
    <s v="CURRENT"/>
    <n v="77230"/>
    <n v="0"/>
    <n v="300"/>
    <n v="0"/>
  </r>
  <r>
    <s v="NM76016"/>
    <s v="JONES CITY - NORTH"/>
    <s v="Y"/>
    <m/>
    <n v="807"/>
    <m/>
    <m/>
    <x v="2"/>
    <s v="CARLSBAD FIELD OFFICE"/>
    <s v="CARLSBAD FIELD OFFICE"/>
    <s v="NM"/>
    <s v="LLNMP02000"/>
    <n v="3002617"/>
    <s v="CURRENT"/>
    <n v="95984"/>
    <n v="122"/>
    <n v="75"/>
    <n v="0"/>
  </r>
  <r>
    <s v="NM76017"/>
    <s v="EUNICE"/>
    <s v="Y"/>
    <m/>
    <n v="840"/>
    <m/>
    <m/>
    <x v="2"/>
    <s v="CARLSBAD FIELD OFFICE"/>
    <s v="CARLSBAD FIELD OFFICE"/>
    <s v="NM"/>
    <s v="LLNMP02000"/>
    <n v="3023367"/>
    <s v="CURRENT"/>
    <n v="77231"/>
    <n v="0"/>
    <n v="240"/>
    <n v="0"/>
  </r>
  <r>
    <s v="NM76018"/>
    <s v="SOUTH MONUMENT DRAW"/>
    <s v="Y"/>
    <m/>
    <n v="1240"/>
    <m/>
    <m/>
    <x v="2"/>
    <s v="CARLSBAD FIELD OFFICE"/>
    <s v="CARLSBAD FIELD OFFICE"/>
    <s v="NM"/>
    <s v="LLNMP02000"/>
    <n v="3006898"/>
    <s v="CURRENT"/>
    <n v="77236"/>
    <n v="59"/>
    <n v="57"/>
    <n v="0"/>
  </r>
  <r>
    <s v="NM76019"/>
    <s v="MONUMENT - SOUTHWEST"/>
    <s v="Y"/>
    <m/>
    <n v="960"/>
    <m/>
    <m/>
    <x v="2"/>
    <s v="CARLSBAD FIELD OFFICE"/>
    <s v="CARLSBAD FIELD OFFICE"/>
    <s v="NM"/>
    <s v="LLNMP02000"/>
    <n v="3006858"/>
    <s v="CURRENT"/>
    <n v="66762"/>
    <n v="170"/>
    <n v="96"/>
    <n v="0"/>
  </r>
  <r>
    <s v="NM76020"/>
    <s v="LEA TOWNSITE"/>
    <s v="Y"/>
    <m/>
    <n v="15426"/>
    <s v="AMP IMPLEMENTED"/>
    <d v="1984-06-08T00:00:00"/>
    <x v="0"/>
    <s v="CARLSBAD FIELD OFFICE"/>
    <s v="CARLSBAD FIELD OFFICE"/>
    <s v="NM"/>
    <s v="LLNMP02000"/>
    <n v="3006508"/>
    <s v="CURRENT"/>
    <n v="97551"/>
    <n v="0"/>
    <n v="3495"/>
    <n v="0"/>
  </r>
  <r>
    <s v="NM76021"/>
    <s v="HALFWAY"/>
    <s v="Y"/>
    <m/>
    <n v="14346"/>
    <m/>
    <m/>
    <x v="0"/>
    <s v="CARLSBAD FIELD OFFICE"/>
    <s v="CARLSBAD FIELD OFFICE"/>
    <s v="NM"/>
    <s v="LLNMP02000"/>
    <n v="3023433"/>
    <s v="CURRENT"/>
    <n v="97552"/>
    <n v="0"/>
    <n v="3617"/>
    <n v="0"/>
  </r>
  <r>
    <s v="NM76022"/>
    <s v="LAGUNA TOSTON"/>
    <s v="Y"/>
    <m/>
    <n v="2705"/>
    <s v="AMP IMPLEMENTED"/>
    <d v="1967-12-01T00:00:00"/>
    <x v="0"/>
    <s v="CARLSBAD FIELD OFFICE"/>
    <s v="CARLSBAD FIELD OFFICE"/>
    <s v="NM"/>
    <s v="LLNMP02000"/>
    <n v="3025777"/>
    <s v="CURRENT"/>
    <n v="50147"/>
    <n v="96"/>
    <n v="840"/>
    <n v="0"/>
  </r>
  <r>
    <s v="NM76023"/>
    <s v="BILBRY BASIN"/>
    <s v="Y"/>
    <m/>
    <n v="4837"/>
    <s v="AMP IMPLEMENTED"/>
    <d v="1984-12-28T00:00:00"/>
    <x v="0"/>
    <s v="CARLSBAD FIELD OFFICE"/>
    <s v="CARLSBAD FIELD OFFICE"/>
    <s v="NM"/>
    <s v="LLNMP02000"/>
    <n v="3000896"/>
    <s v="CURRENT"/>
    <n v="55466"/>
    <n v="160"/>
    <n v="792"/>
    <n v="0"/>
  </r>
  <r>
    <s v="NM76024"/>
    <s v="JONES CITY"/>
    <s v="Y"/>
    <m/>
    <n v="120"/>
    <m/>
    <m/>
    <x v="2"/>
    <s v="CARLSBAD FIELD OFFICE"/>
    <s v="CARLSBAD FIELD OFFICE"/>
    <s v="NM"/>
    <s v="LLNMP02000"/>
    <n v="3006903"/>
    <s v="CURRENT"/>
    <n v="87779"/>
    <n v="11"/>
    <n v="12"/>
    <n v="0"/>
  </r>
  <r>
    <s v="NM76025"/>
    <s v="OIL CENTER NORTH"/>
    <s v="Y"/>
    <m/>
    <n v="1868"/>
    <m/>
    <m/>
    <x v="2"/>
    <s v="CARLSBAD FIELD OFFICE"/>
    <s v="CARLSBAD FIELD OFFICE"/>
    <s v="NM"/>
    <s v="LLNMP02000"/>
    <n v="3006886"/>
    <s v="CURRENT"/>
    <n v="47710"/>
    <n v="217"/>
    <n v="309"/>
    <n v="0"/>
  </r>
  <r>
    <s v="NM76026"/>
    <s v="OIL CENTER SOUTH"/>
    <s v="Y"/>
    <m/>
    <n v="1122"/>
    <m/>
    <m/>
    <x v="2"/>
    <s v="CARLSBAD FIELD OFFICE"/>
    <s v="CARLSBAD FIELD OFFICE"/>
    <s v="NM"/>
    <s v="LLNMP02000"/>
    <n v="3025430"/>
    <s v="CURRENT"/>
    <n v="47714"/>
    <n v="53"/>
    <n v="127"/>
    <n v="0"/>
  </r>
  <r>
    <s v="NM76027"/>
    <s v="SAN SIMON"/>
    <s v="Y"/>
    <m/>
    <n v="12635"/>
    <m/>
    <m/>
    <x v="2"/>
    <s v="CARLSBAD FIELD OFFICE"/>
    <s v="CARLSBAD FIELD OFFICE"/>
    <s v="NM"/>
    <s v="LLNMP02000"/>
    <n v="3006880"/>
    <s v="CURRENT"/>
    <n v="79586"/>
    <n v="672"/>
    <n v="2016"/>
    <n v="0"/>
  </r>
  <r>
    <s v="NM76028"/>
    <s v="SWAG"/>
    <s v="Y"/>
    <m/>
    <n v="8767"/>
    <s v="AMP IMPLEMENTED"/>
    <d v="1972-01-01T00:00:00"/>
    <x v="0"/>
    <s v="CARLSBAD FIELD OFFICE"/>
    <s v="CARLSBAD FIELD OFFICE"/>
    <s v="NM"/>
    <s v="LLNMP02000"/>
    <n v="3002518"/>
    <s v="CURRENT"/>
    <n v="91677"/>
    <n v="456"/>
    <n v="1805"/>
    <n v="0"/>
  </r>
  <r>
    <s v="NM76029"/>
    <s v="PLAYA DUNES"/>
    <s v="Y"/>
    <m/>
    <n v="7297"/>
    <m/>
    <m/>
    <x v="0"/>
    <s v="CARLSBAD FIELD OFFICE"/>
    <s v="CARLSBAD FIELD OFFICE"/>
    <s v="NM"/>
    <s v="LLNMP02000"/>
    <n v="3006884"/>
    <s v="CURRENT"/>
    <n v="33087"/>
    <n v="0"/>
    <n v="1167"/>
    <n v="0"/>
  </r>
  <r>
    <s v="NM76030"/>
    <s v="DEEP WELLS"/>
    <s v="Y"/>
    <m/>
    <n v="3826"/>
    <m/>
    <m/>
    <x v="0"/>
    <s v="CARLSBAD FIELD OFFICE"/>
    <s v="CARLSBAD FIELD OFFICE"/>
    <s v="NM"/>
    <s v="LLNMP02000"/>
    <n v="3006884"/>
    <s v="CURRENT"/>
    <n v="33087"/>
    <n v="0"/>
    <n v="647"/>
    <n v="0"/>
  </r>
  <r>
    <s v="NM76031"/>
    <s v="EAST RATTLESNAKE CAN"/>
    <s v="Y"/>
    <m/>
    <n v="40"/>
    <m/>
    <m/>
    <x v="2"/>
    <s v="CARLSBAD FIELD OFFICE"/>
    <s v="CARLSBAD FIELD OFFICE"/>
    <s v="NM"/>
    <s v="LLNMP02000"/>
    <n v="3002501"/>
    <s v="CURRENT"/>
    <n v="90543"/>
    <n v="85"/>
    <n v="6"/>
    <n v="0"/>
  </r>
  <r>
    <s v="NM76032"/>
    <s v="JAL - NORTHWEST"/>
    <s v="Y"/>
    <m/>
    <n v="640"/>
    <m/>
    <m/>
    <x v="2"/>
    <s v="CARLSBAD FIELD OFFICE"/>
    <s v="CARLSBAD FIELD OFFICE"/>
    <s v="NM"/>
    <s v="LLNMP02000"/>
    <n v="3021318"/>
    <s v="CURRENT"/>
    <n v="87780"/>
    <n v="166"/>
    <n v="48"/>
    <n v="0"/>
  </r>
  <r>
    <s v="NM76033"/>
    <s v="E. RATTLESNAKE FLAT"/>
    <s v="Y"/>
    <m/>
    <n v="17009"/>
    <s v="AMP IMPLEMENTED"/>
    <d v="1987-08-11T00:00:00"/>
    <x v="1"/>
    <s v="CARLSBAD FIELD OFFICE"/>
    <s v="CARLSBAD FIELD OFFICE"/>
    <s v="NM"/>
    <s v="LLNMP02000"/>
    <n v="3001344"/>
    <s v="CURRENT"/>
    <n v="51409"/>
    <n v="720"/>
    <n v="2700"/>
    <n v="0"/>
  </r>
  <r>
    <s v="NM76035"/>
    <s v="MEDLIN-WELLS"/>
    <s v="Y"/>
    <m/>
    <n v="10280"/>
    <s v="CMP IMPLEMENTED"/>
    <d v="1986-03-22T00:00:00"/>
    <x v="1"/>
    <s v="CARLSBAD FIELD OFFICE"/>
    <s v="CARLSBAD FIELD OFFICE"/>
    <s v="NM"/>
    <s v="LLNMP02000"/>
    <n v="3001345"/>
    <s v="CURRENT"/>
    <n v="51410"/>
    <n v="20"/>
    <n v="1771"/>
    <n v="0"/>
  </r>
  <r>
    <s v="NM76036"/>
    <s v="OCHOA - NORTHWEST"/>
    <s v="Y"/>
    <m/>
    <n v="80"/>
    <m/>
    <m/>
    <x v="2"/>
    <s v="CARLSBAD FIELD OFFICE"/>
    <s v="CARLSBAD FIELD OFFICE"/>
    <s v="NM"/>
    <s v="LLNMP02000"/>
    <n v="3002581"/>
    <s v="CURRENT"/>
    <n v="94841"/>
    <n v="20"/>
    <n v="4"/>
    <n v="0"/>
  </r>
  <r>
    <s v="NM76037"/>
    <s v="RED TANK"/>
    <s v="Y"/>
    <m/>
    <n v="20576"/>
    <s v="AMP IMPLEMENTED"/>
    <d v="1969-06-01T00:00:00"/>
    <x v="0"/>
    <s v="CARLSBAD FIELD OFFICE"/>
    <s v="CARLSBAD FIELD OFFICE"/>
    <s v="NM"/>
    <s v="LLNMP02000"/>
    <n v="3002548"/>
    <s v="CURRENT"/>
    <n v="93137"/>
    <n v="310"/>
    <n v="3686"/>
    <n v="0"/>
  </r>
  <r>
    <s v="NM76038"/>
    <s v="FAIRVIEW"/>
    <s v="Y"/>
    <m/>
    <n v="25374"/>
    <s v="AMP IMPLEMENTED"/>
    <d v="1971-07-01T00:00:00"/>
    <x v="0"/>
    <s v="CARLSBAD FIELD OFFICE"/>
    <s v="CARLSBAD FIELD OFFICE"/>
    <s v="NM"/>
    <s v="LLNMP02000"/>
    <n v="3002546"/>
    <s v="CURRENT"/>
    <n v="93135"/>
    <n v="0"/>
    <n v="3774"/>
    <n v="0"/>
  </r>
  <r>
    <s v="NM76039"/>
    <s v="BOBCAT DRAW"/>
    <s v="Y"/>
    <m/>
    <n v="10601"/>
    <s v="AMP IMPLEMENTED"/>
    <d v="1967-01-01T00:00:00"/>
    <x v="0"/>
    <s v="CARLSBAD FIELD OFFICE"/>
    <s v="CARLSBAD FIELD OFFICE"/>
    <s v="NM"/>
    <s v="LLNMP02000"/>
    <n v="3001304"/>
    <s v="CURRENT"/>
    <n v="49123"/>
    <n v="1399"/>
    <n v="1181"/>
    <n v="0"/>
  </r>
  <r>
    <s v="NM76040"/>
    <s v="PENN TANK"/>
    <s v="Y"/>
    <m/>
    <n v="6700"/>
    <s v="AMP IMPLEMENTED"/>
    <d v="1967-01-01T00:00:00"/>
    <x v="0"/>
    <s v="CARLSBAD FIELD OFFICE"/>
    <s v="CARLSBAD FIELD OFFICE"/>
    <s v="NM"/>
    <s v="LLNMP02000"/>
    <n v="3002517"/>
    <s v="CURRENT"/>
    <n v="91676"/>
    <n v="648"/>
    <n v="883"/>
    <n v="0"/>
  </r>
  <r>
    <s v="NM76041"/>
    <s v="OLD BALDY"/>
    <s v="Y"/>
    <m/>
    <n v="569"/>
    <m/>
    <m/>
    <x v="2"/>
    <s v="CARLSBAD FIELD OFFICE"/>
    <s v="CARLSBAD FIELD OFFICE"/>
    <s v="NM"/>
    <s v="LLNMP02000"/>
    <n v="3001343"/>
    <s v="CURRENT"/>
    <n v="79575"/>
    <n v="0"/>
    <n v="84"/>
    <n v="0"/>
  </r>
  <r>
    <s v="NM76042"/>
    <s v="TOBOSA FLATS"/>
    <s v="Y"/>
    <m/>
    <n v="6895"/>
    <m/>
    <m/>
    <x v="0"/>
    <s v="CARLSBAD FIELD OFFICE"/>
    <s v="CARLSBAD FIELD OFFICE"/>
    <s v="NM"/>
    <s v="LLNMP02000"/>
    <n v="3002622"/>
    <s v="CURRENT"/>
    <n v="97549"/>
    <n v="0"/>
    <n v="494"/>
    <n v="0"/>
  </r>
  <r>
    <s v="NM76043"/>
    <s v="JAVELINA BASIN"/>
    <s v="Y"/>
    <m/>
    <n v="13282"/>
    <s v="AMP IMPLEMENTED"/>
    <d v="1985-10-10T00:00:00"/>
    <x v="0"/>
    <s v="CARLSBAD FIELD OFFICE"/>
    <s v="CARLSBAD FIELD OFFICE"/>
    <s v="NM"/>
    <s v="LLNMP02000"/>
    <n v="3002545"/>
    <s v="CURRENT"/>
    <n v="93134"/>
    <n v="0"/>
    <n v="2343"/>
    <n v="0"/>
  </r>
  <r>
    <s v="NM76045"/>
    <s v="COTTON PLACE"/>
    <s v="Y"/>
    <m/>
    <n v="5886"/>
    <s v="AMP IMPLEMENTED"/>
    <d v="1988-02-26T00:00:00"/>
    <x v="1"/>
    <s v="CARLSBAD FIELD OFFICE"/>
    <s v="CARLSBAD FIELD OFFICE"/>
    <s v="NM"/>
    <s v="LLNMP02000"/>
    <n v="3001801"/>
    <s v="CURRENT"/>
    <n v="66748"/>
    <n v="0"/>
    <n v="394"/>
    <n v="0"/>
  </r>
  <r>
    <s v="NM76046"/>
    <s v="GOEDEKE GRAZING CELL"/>
    <s v="Y"/>
    <m/>
    <n v="7935"/>
    <s v="CMP IMPLEMENTED"/>
    <d v="1994-09-28T00:00:00"/>
    <x v="1"/>
    <s v="CARLSBAD FIELD OFFICE"/>
    <s v="CARLSBAD FIELD OFFICE"/>
    <s v="NM"/>
    <s v="LLNMP02000"/>
    <n v="3001802"/>
    <s v="CURRENT"/>
    <n v="66749"/>
    <n v="0"/>
    <n v="895"/>
    <n v="0"/>
  </r>
  <r>
    <s v="NM76047"/>
    <s v="MONUMENT-JAL OILFIEL"/>
    <s v="Y"/>
    <m/>
    <n v="2612"/>
    <m/>
    <m/>
    <x v="2"/>
    <s v="CARLSBAD FIELD OFFICE"/>
    <s v="CARLSBAD FIELD OFFICE"/>
    <s v="NM"/>
    <s v="LLNMP02000"/>
    <n v="3006851"/>
    <s v="CURRENT"/>
    <n v="77237"/>
    <n v="106"/>
    <n v="384"/>
    <n v="0"/>
  </r>
  <r>
    <s v="NM76048"/>
    <s v="SAN SIMON SWALE"/>
    <s v="Y"/>
    <m/>
    <n v="4870"/>
    <m/>
    <m/>
    <x v="2"/>
    <s v="CARLSBAD FIELD OFFICE"/>
    <s v="CARLSBAD FIELD OFFICE"/>
    <s v="NM"/>
    <s v="LLNMP02000"/>
    <n v="3001305"/>
    <s v="CURRENT"/>
    <n v="79571"/>
    <n v="0"/>
    <n v="792"/>
    <n v="0"/>
  </r>
  <r>
    <s v="NM76049"/>
    <s v="HART RANCH"/>
    <s v="Y"/>
    <m/>
    <n v="3520"/>
    <m/>
    <m/>
    <x v="2"/>
    <s v="CARLSBAD FIELD OFFICE"/>
    <s v="CARLSBAD FIELD OFFICE"/>
    <s v="NM"/>
    <s v="LLNMP02000"/>
    <n v="3006717"/>
    <s v="CURRENT"/>
    <n v="79583"/>
    <n v="340"/>
    <n v="380"/>
    <n v="0"/>
  </r>
  <r>
    <s v="NM76050"/>
    <s v="CERCA"/>
    <s v="Y"/>
    <m/>
    <n v="40"/>
    <m/>
    <m/>
    <x v="2"/>
    <s v="CARLSBAD FIELD OFFICE"/>
    <s v="CARLSBAD FIELD OFFICE"/>
    <s v="NM"/>
    <s v="LLNMP02000"/>
    <n v="3000819"/>
    <s v="CURRENT"/>
    <n v="35516"/>
    <n v="0"/>
    <n v="12"/>
    <n v="0"/>
  </r>
  <r>
    <s v="NM76051"/>
    <s v="ANDREWS FLAT"/>
    <s v="Y"/>
    <m/>
    <n v="11184"/>
    <s v="AMP IMPLEMENTED"/>
    <d v="1987-04-03T00:00:00"/>
    <x v="0"/>
    <s v="CARLSBAD FIELD OFFICE"/>
    <s v="CARLSBAD FIELD OFFICE"/>
    <s v="NM"/>
    <s v="LLNMP02000"/>
    <n v="3002544"/>
    <s v="CURRENT"/>
    <n v="93133"/>
    <n v="264"/>
    <n v="2040"/>
    <n v="0"/>
  </r>
  <r>
    <s v="NM76052"/>
    <s v="MEXICO WELLS"/>
    <s v="Y"/>
    <m/>
    <n v="14846"/>
    <s v="CMP IMPLEMENTED"/>
    <d v="1989-07-19T00:00:00"/>
    <x v="1"/>
    <s v="CARLSBAD FIELD OFFICE"/>
    <s v="CARLSBAD FIELD OFFICE"/>
    <s v="NM"/>
    <s v="LLNMP02000"/>
    <n v="3001803"/>
    <s v="CURRENT"/>
    <n v="66750"/>
    <n v="1152"/>
    <n v="1877"/>
    <n v="0"/>
  </r>
  <r>
    <s v="NM76053"/>
    <s v="RUTH ROSS PLACE"/>
    <s v="Y"/>
    <m/>
    <n v="10426"/>
    <s v="CMP IMPLEMENTED"/>
    <d v="1994-09-28T00:00:00"/>
    <x v="1"/>
    <s v="CARLSBAD FIELD OFFICE"/>
    <s v="CARLSBAD FIELD OFFICE"/>
    <s v="NM"/>
    <s v="LLNMP02000"/>
    <n v="3000623"/>
    <s v="CURRENT"/>
    <n v="61937"/>
    <n v="917"/>
    <n v="1732"/>
    <n v="0"/>
  </r>
  <r>
    <s v="NM76054"/>
    <s v="SOUTHEAST JAL"/>
    <s v="Y"/>
    <m/>
    <n v="65"/>
    <m/>
    <m/>
    <x v="2"/>
    <s v="CARLSBAD FIELD OFFICE"/>
    <s v="CARLSBAD FIELD OFFICE"/>
    <s v="NM"/>
    <s v="LLNMP02000"/>
    <n v="3020172"/>
    <s v="CURRENT"/>
    <n v="50160"/>
    <n v="0"/>
    <n v="12"/>
    <n v="0"/>
  </r>
  <r>
    <s v="NM76055"/>
    <s v="WEST JACKSON"/>
    <s v="Y"/>
    <m/>
    <n v="322"/>
    <m/>
    <m/>
    <x v="2"/>
    <s v="CARLSBAD FIELD OFFICE"/>
    <s v="CARLSBAD FIELD OFFICE"/>
    <s v="NM"/>
    <s v="LLNMP02000"/>
    <n v="3001160"/>
    <s v="CURRENT"/>
    <n v="50131"/>
    <n v="24"/>
    <n v="36"/>
    <n v="0"/>
  </r>
  <r>
    <s v="NM76056"/>
    <s v="BROOKIN WEST"/>
    <s v="Y"/>
    <m/>
    <n v="80"/>
    <m/>
    <m/>
    <x v="2"/>
    <s v="CARLSBAD FIELD OFFICE"/>
    <s v="CARLSBAD FIELD OFFICE"/>
    <s v="NM"/>
    <s v="LLNMP02000"/>
    <n v="3001159"/>
    <s v="CURRENT"/>
    <n v="50127"/>
    <n v="6"/>
    <n v="24"/>
    <n v="0"/>
  </r>
  <r>
    <s v="NM76057"/>
    <s v="JACKSON EAST"/>
    <s v="Y"/>
    <m/>
    <n v="1280"/>
    <m/>
    <m/>
    <x v="2"/>
    <s v="CARLSBAD FIELD OFFICE"/>
    <s v="CARLSBAD FIELD OFFICE"/>
    <s v="NM"/>
    <s v="LLNMP02000"/>
    <n v="3001159"/>
    <s v="CURRENT"/>
    <n v="50127"/>
    <n v="120"/>
    <n v="120"/>
    <n v="0"/>
  </r>
  <r>
    <s v="NM76058"/>
    <s v="EDDY 13"/>
    <s v="Y"/>
    <m/>
    <n v="6400"/>
    <m/>
    <m/>
    <x v="0"/>
    <s v="CARLSBAD FIELD OFFICE"/>
    <s v="CARLSBAD FIELD OFFICE"/>
    <s v="NM"/>
    <s v="LLNMP02000"/>
    <n v="3002407"/>
    <s v="CURRENT"/>
    <n v="86848"/>
    <n v="0"/>
    <n v="885"/>
    <n v="0"/>
  </r>
  <r>
    <s v="NM76060"/>
    <s v="IRONHOUSE DRAW"/>
    <s v="Y"/>
    <m/>
    <n v="40"/>
    <m/>
    <m/>
    <x v="2"/>
    <s v="CARLSBAD FIELD OFFICE"/>
    <s v="CARLSBAD FIELD OFFICE"/>
    <s v="NM"/>
    <s v="LLNMP02000"/>
    <n v="3006867"/>
    <s v="CURRENT"/>
    <n v="79585"/>
    <n v="4"/>
    <n v="4"/>
    <n v="0"/>
  </r>
  <r>
    <s v="NM76061"/>
    <s v="SAND DUNE"/>
    <s v="Y"/>
    <m/>
    <n v="3280"/>
    <m/>
    <m/>
    <x v="2"/>
    <s v="CARLSBAD FIELD OFFICE"/>
    <s v="CARLSBAD FIELD OFFICE"/>
    <s v="NM"/>
    <s v="LLNMP02000"/>
    <n v="3002580"/>
    <s v="CURRENT"/>
    <n v="94840"/>
    <n v="0"/>
    <n v="598"/>
    <n v="0"/>
  </r>
  <r>
    <s v="NM76063"/>
    <s v="MAIN CANAL"/>
    <s v="Y"/>
    <m/>
    <n v="554"/>
    <m/>
    <m/>
    <x v="2"/>
    <s v="CARLSBAD FIELD OFFICE"/>
    <s v="CARLSBAD FIELD OFFICE"/>
    <s v="NM"/>
    <s v="LLNMP02000"/>
    <n v="3022982"/>
    <s v="CURRENT"/>
    <n v="55487"/>
    <n v="0"/>
    <n v="66"/>
    <n v="0"/>
  </r>
  <r>
    <s v="NM76064"/>
    <s v="AVALON HILLS"/>
    <s v="Y"/>
    <m/>
    <n v="1257"/>
    <m/>
    <m/>
    <x v="2"/>
    <s v="CARLSBAD FIELD OFFICE"/>
    <s v="CARLSBAD FIELD OFFICE"/>
    <s v="NM"/>
    <s v="LLNMP02000"/>
    <n v="3027124"/>
    <s v="CURRENT"/>
    <n v="55515"/>
    <n v="0"/>
    <n v="151"/>
    <n v="0"/>
  </r>
  <r>
    <s v="NM76104"/>
    <s v="SAND TRAP II"/>
    <s v="Y"/>
    <m/>
    <n v="640"/>
    <m/>
    <m/>
    <x v="2"/>
    <s v="CARLSBAD FIELD OFFICE"/>
    <s v="CARLSBAD FIELD OFFICE"/>
    <s v="NM"/>
    <s v="LLNMP02000"/>
    <n v="3006907"/>
    <s v="CURRENT"/>
    <n v="59271"/>
    <n v="0"/>
    <n v="84"/>
    <n v="0"/>
  </r>
  <r>
    <s v="NM76106"/>
    <s v="PUMPJACK SOUTH II"/>
    <s v="Y"/>
    <m/>
    <n v="323"/>
    <m/>
    <m/>
    <x v="2"/>
    <s v="CARLSBAD FIELD OFFICE"/>
    <s v="CARLSBAD FIELD OFFICE"/>
    <s v="NM"/>
    <s v="LLNMP02000"/>
    <n v="3006895"/>
    <s v="CURRENT"/>
    <n v="59272"/>
    <n v="0"/>
    <n v="48"/>
    <n v="0"/>
  </r>
  <r>
    <s v="NM76107"/>
    <s v="MALJAMAR SOUTH II"/>
    <s v="Y"/>
    <m/>
    <n v="320"/>
    <m/>
    <m/>
    <x v="2"/>
    <s v="CARLSBAD FIELD OFFICE"/>
    <s v="CARLSBAD FIELD OFFICE"/>
    <s v="NM"/>
    <s v="LLNMP02000"/>
    <n v="3002410"/>
    <s v="CURRENT"/>
    <n v="86851"/>
    <n v="24"/>
    <n v="24"/>
    <n v="0"/>
  </r>
  <r>
    <s v="NM76120"/>
    <s v="LEA TOWNSITE II"/>
    <s v="Y"/>
    <m/>
    <n v="306"/>
    <s v="AMP IMPLEMENTED"/>
    <d v="1984-06-08T00:00:00"/>
    <x v="2"/>
    <s v="CARLSBAD FIELD OFFICE"/>
    <s v="CARLSBAD FIELD OFFICE"/>
    <s v="NM"/>
    <s v="LLNMP02000"/>
    <n v="3006853"/>
    <s v="CURRENT"/>
    <n v="35445"/>
    <n v="0"/>
    <n v="60"/>
    <n v="0"/>
  </r>
  <r>
    <s v="NM76128"/>
    <s v="SWAG II"/>
    <s v="Y"/>
    <m/>
    <n v="1280"/>
    <s v="AMP IMPLEMENTED"/>
    <d v="1972-01-01T00:00:00"/>
    <x v="2"/>
    <s v="CARLSBAD FIELD OFFICE"/>
    <s v="CARLSBAD FIELD OFFICE"/>
    <s v="NM"/>
    <s v="LLNMP02000"/>
    <n v="3002519"/>
    <s v="CURRENT"/>
    <n v="91678"/>
    <n v="0"/>
    <n v="84"/>
    <n v="0"/>
  </r>
  <r>
    <s v="NM76137"/>
    <s v="RED TANK II"/>
    <s v="Y"/>
    <m/>
    <n v="2120"/>
    <s v="AMP IMPLEMENTED"/>
    <d v="1969-06-01T00:00:00"/>
    <x v="2"/>
    <s v="CARLSBAD FIELD OFFICE"/>
    <s v="CARLSBAD FIELD OFFICE"/>
    <s v="NM"/>
    <s v="LLNMP02000"/>
    <n v="3002547"/>
    <s v="CURRENT"/>
    <n v="93136"/>
    <n v="0"/>
    <n v="348"/>
    <n v="0"/>
  </r>
  <r>
    <s v="NM77001"/>
    <s v="SECO SNAKE"/>
    <s v="Y"/>
    <m/>
    <n v="1400"/>
    <m/>
    <m/>
    <x v="2"/>
    <s v="CARLSBAD FIELD OFFICE"/>
    <s v="CARLSBAD FIELD OFFICE"/>
    <s v="NM"/>
    <s v="LLNMP02000"/>
    <n v="3006665"/>
    <s v="CURRENT"/>
    <n v="69913"/>
    <n v="118"/>
    <n v="252"/>
    <n v="0"/>
  </r>
  <r>
    <s v="NM77002"/>
    <s v="LAKE ARTHUR EAST"/>
    <s v="Y"/>
    <m/>
    <n v="160"/>
    <m/>
    <m/>
    <x v="2"/>
    <s v="CARLSBAD FIELD OFFICE"/>
    <s v="CARLSBAD FIELD OFFICE"/>
    <s v="NM"/>
    <s v="LLNMP02000"/>
    <n v="3002626"/>
    <s v="CURRENT"/>
    <n v="96397"/>
    <n v="0"/>
    <n v="48"/>
    <n v="0"/>
  </r>
  <r>
    <s v="NM77003"/>
    <s v="TAYLOR PEAK"/>
    <s v="Y"/>
    <m/>
    <n v="3790"/>
    <s v="AMP IMPLEMENTED"/>
    <d v="1987-08-21T00:00:00"/>
    <x v="0"/>
    <s v="CARLSBAD FIELD OFFICE"/>
    <s v="CARLSBAD FIELD OFFICE"/>
    <s v="NM"/>
    <s v="LLNMP02000"/>
    <n v="3001365"/>
    <s v="CURRENT"/>
    <n v="51966"/>
    <n v="0"/>
    <n v="567"/>
    <n v="0"/>
  </r>
  <r>
    <s v="NM77004"/>
    <s v="LOCO HILLS"/>
    <s v="Y"/>
    <m/>
    <n v="14183"/>
    <m/>
    <m/>
    <x v="0"/>
    <s v="CARLSBAD FIELD OFFICE"/>
    <s v="CARLSBAD FIELD OFFICE"/>
    <s v="NM"/>
    <s v="LLNMP02000"/>
    <n v="3002398"/>
    <s v="CURRENT"/>
    <n v="86005"/>
    <n v="0"/>
    <n v="1806"/>
    <n v="0"/>
  </r>
  <r>
    <s v="NM77005"/>
    <s v="JOHNSON DRAW"/>
    <s v="Y"/>
    <m/>
    <n v="1638"/>
    <m/>
    <m/>
    <x v="2"/>
    <s v="CARLSBAD FIELD OFFICE"/>
    <s v="CARLSBAD FIELD OFFICE"/>
    <s v="NM"/>
    <s v="LLNMP02000"/>
    <n v="3017485"/>
    <s v="CURRENT"/>
    <n v="33983"/>
    <n v="0"/>
    <n v="278"/>
    <n v="0"/>
  </r>
  <r>
    <s v="NM77006"/>
    <s v="CHALK BLUFF"/>
    <s v="Y"/>
    <m/>
    <n v="3674"/>
    <m/>
    <m/>
    <x v="0"/>
    <s v="CARLSBAD FIELD OFFICE"/>
    <s v="CARLSBAD FIELD OFFICE"/>
    <s v="NM"/>
    <s v="LLNMP02000"/>
    <n v="3001397"/>
    <s v="CURRENT"/>
    <n v="53531"/>
    <n v="0"/>
    <n v="656"/>
    <n v="0"/>
  </r>
  <r>
    <s v="NM77007"/>
    <s v="SAND HILL"/>
    <s v="Y"/>
    <m/>
    <n v="4641"/>
    <s v="AMP IMPLEMENTED"/>
    <d v="1968-10-01T00:00:00"/>
    <x v="0"/>
    <s v="CARLSBAD FIELD OFFICE"/>
    <s v="CARLSBAD FIELD OFFICE"/>
    <s v="NM"/>
    <s v="LLNMP02000"/>
    <n v="3006557"/>
    <s v="CURRENT"/>
    <n v="92247"/>
    <n v="0"/>
    <n v="714"/>
    <n v="0"/>
  </r>
  <r>
    <s v="NM77008"/>
    <s v="CEDAR LAKE"/>
    <s v="Y"/>
    <m/>
    <n v="14622"/>
    <s v="CMP IMPLEMENTED"/>
    <d v="1989-04-01T00:00:00"/>
    <x v="0"/>
    <s v="CARLSBAD FIELD OFFICE"/>
    <s v="CARLSBAD FIELD OFFICE"/>
    <s v="NM"/>
    <s v="LLNMP02000"/>
    <n v="3001833"/>
    <s v="CURRENT"/>
    <n v="97546"/>
    <n v="0"/>
    <n v="1885"/>
    <n v="0"/>
  </r>
  <r>
    <s v="NM77009"/>
    <s v="BURTON NORTH"/>
    <s v="Y"/>
    <m/>
    <n v="960"/>
    <m/>
    <m/>
    <x v="2"/>
    <s v="CARLSBAD FIELD OFFICE"/>
    <s v="CARLSBAD FIELD OFFICE"/>
    <s v="NM"/>
    <s v="LLNMP02000"/>
    <n v="3001989"/>
    <s v="CURRENT"/>
    <n v="80922"/>
    <n v="0"/>
    <n v="96"/>
    <n v="0"/>
  </r>
  <r>
    <s v="NM77010"/>
    <s v="HILINE"/>
    <s v="Y"/>
    <m/>
    <n v="1880"/>
    <m/>
    <m/>
    <x v="1"/>
    <s v="CARLSBAD FIELD OFFICE"/>
    <s v="CARLSBAD FIELD OFFICE"/>
    <s v="NM"/>
    <s v="LLNMP02000"/>
    <n v="3001915"/>
    <s v="CURRENT"/>
    <n v="81265"/>
    <n v="143"/>
    <n v="204"/>
    <n v="0"/>
  </r>
  <r>
    <s v="NM77011"/>
    <s v="DIPPER ALLOTMENT"/>
    <s v="Y"/>
    <m/>
    <n v="5337"/>
    <m/>
    <m/>
    <x v="1"/>
    <s v="CARLSBAD FIELD OFFICE"/>
    <s v="CARLSBAD FIELD OFFICE"/>
    <s v="NM"/>
    <s v="LLNMP02000"/>
    <n v="3006621"/>
    <s v="CURRENT"/>
    <n v="92249"/>
    <n v="0"/>
    <n v="923"/>
    <n v="0"/>
  </r>
  <r>
    <s v="NM77012"/>
    <s v="TWIN WELLS NORTH"/>
    <s v="Y"/>
    <m/>
    <n v="44795"/>
    <s v="AMP IMPLEMENTED"/>
    <d v="1967-09-01T00:00:00"/>
    <x v="1"/>
    <s v="CARLSBAD FIELD OFFICE"/>
    <s v="CARLSBAD FIELD OFFICE"/>
    <s v="NM"/>
    <s v="LLNMP02000"/>
    <n v="3001990"/>
    <s v="CURRENT"/>
    <n v="80924"/>
    <n v="0"/>
    <n v="8315"/>
    <n v="0"/>
  </r>
  <r>
    <s v="NM77013"/>
    <s v="CLAYTON BASIN"/>
    <s v="Y"/>
    <m/>
    <n v="50448"/>
    <s v="AMP IMPLEMENTED"/>
    <d v="1985-11-08T00:00:00"/>
    <x v="0"/>
    <s v="CARLSBAD FIELD OFFICE"/>
    <s v="CARLSBAD FIELD OFFICE"/>
    <s v="NM"/>
    <s v="LLNMP02000"/>
    <n v="3025328"/>
    <s v="CURRENT"/>
    <n v="69923"/>
    <n v="0"/>
    <n v="10200"/>
    <n v="0"/>
  </r>
  <r>
    <s v="NM77014"/>
    <s v="BURTON SOUTH"/>
    <s v="Y"/>
    <m/>
    <n v="5965"/>
    <s v="AMP IMPLEMENTED"/>
    <d v="1986-03-01T00:00:00"/>
    <x v="0"/>
    <s v="CARLSBAD FIELD OFFICE"/>
    <s v="CARLSBAD FIELD OFFICE"/>
    <s v="NM"/>
    <s v="LLNMP02000"/>
    <n v="3025712"/>
    <s v="CURRENT"/>
    <n v="62018"/>
    <n v="0"/>
    <n v="970"/>
    <n v="0"/>
  </r>
  <r>
    <s v="NM77015"/>
    <s v="ANGELL DRAW"/>
    <s v="Y"/>
    <m/>
    <n v="12374"/>
    <s v="AMP IMPLEMENTED"/>
    <d v="1987-08-05T00:00:00"/>
    <x v="1"/>
    <s v="CARLSBAD FIELD OFFICE"/>
    <s v="CARLSBAD FIELD OFFICE"/>
    <s v="NM"/>
    <s v="LLNMP02000"/>
    <n v="3002637"/>
    <s v="CURRENT"/>
    <n v="96776"/>
    <n v="0"/>
    <n v="1637"/>
    <n v="0"/>
  </r>
  <r>
    <s v="NM77016"/>
    <s v="DAGGER DRAW"/>
    <s v="Y"/>
    <m/>
    <n v="8463"/>
    <m/>
    <m/>
    <x v="0"/>
    <s v="CARLSBAD FIELD OFFICE"/>
    <s v="CARLSBAD FIELD OFFICE"/>
    <s v="NM"/>
    <s v="LLNMP02000"/>
    <n v="3002243"/>
    <s v="CURRENT"/>
    <n v="84949"/>
    <n v="0"/>
    <n v="1320"/>
    <n v="0"/>
  </r>
  <r>
    <s v="NM77017"/>
    <s v="AVALON"/>
    <s v="Y"/>
    <m/>
    <n v="660"/>
    <m/>
    <m/>
    <x v="2"/>
    <s v="CARLSBAD FIELD OFFICE"/>
    <s v="CARLSBAD FIELD OFFICE"/>
    <s v="NM"/>
    <s v="LLNMP02000"/>
    <n v="3000950"/>
    <s v="CURRENT"/>
    <n v="77232"/>
    <n v="0"/>
    <n v="96"/>
    <n v="0"/>
  </r>
  <r>
    <s v="NM77018"/>
    <s v="RAILROAD"/>
    <s v="Y"/>
    <m/>
    <n v="3806"/>
    <m/>
    <m/>
    <x v="0"/>
    <s v="CARLSBAD FIELD OFFICE"/>
    <s v="CARLSBAD FIELD OFFICE"/>
    <s v="NM"/>
    <s v="LLNMP02000"/>
    <n v="3006523"/>
    <s v="CURRENT"/>
    <n v="55483"/>
    <n v="0"/>
    <n v="432"/>
    <n v="0"/>
  </r>
  <r>
    <s v="NM77019"/>
    <s v="KEYSTONE"/>
    <s v="Y"/>
    <m/>
    <n v="600"/>
    <m/>
    <m/>
    <x v="2"/>
    <s v="CARLSBAD FIELD OFFICE"/>
    <s v="CARLSBAD FIELD OFFICE"/>
    <s v="NM"/>
    <s v="LLNMP02000"/>
    <n v="3001158"/>
    <s v="CURRENT"/>
    <n v="49148"/>
    <n v="0"/>
    <n v="139"/>
    <n v="0"/>
  </r>
  <r>
    <s v="NM77020"/>
    <s v="ALKALI LAKE"/>
    <s v="Y"/>
    <m/>
    <n v="19430"/>
    <m/>
    <m/>
    <x v="1"/>
    <s v="CARLSBAD FIELD OFFICE"/>
    <s v="CARLSBAD FIELD OFFICE"/>
    <s v="NM"/>
    <s v="LLNMP02000"/>
    <n v="3000377"/>
    <s v="CURRENT"/>
    <n v="61931"/>
    <n v="19"/>
    <n v="2679"/>
    <n v="0"/>
  </r>
  <r>
    <s v="NM77021"/>
    <s v="WEST BILBRY"/>
    <s v="Y"/>
    <m/>
    <n v="5838"/>
    <m/>
    <m/>
    <x v="0"/>
    <s v="CARLSBAD FIELD OFFICE"/>
    <s v="CARLSBAD FIELD OFFICE"/>
    <s v="NM"/>
    <s v="LLNMP02000"/>
    <n v="3000897"/>
    <s v="CURRENT"/>
    <n v="79568"/>
    <n v="145"/>
    <n v="1177"/>
    <n v="0"/>
  </r>
  <r>
    <s v="NM77022"/>
    <s v="MAROON CLIFFS"/>
    <s v="Y"/>
    <m/>
    <n v="16245"/>
    <m/>
    <m/>
    <x v="0"/>
    <s v="CARLSBAD FIELD OFFICE"/>
    <s v="CARLSBAD FIELD OFFICE"/>
    <s v="NM"/>
    <s v="LLNMP02000"/>
    <n v="3002415"/>
    <s v="CURRENT"/>
    <n v="87321"/>
    <n v="310"/>
    <n v="2120"/>
    <n v="0"/>
  </r>
  <r>
    <s v="NM77024"/>
    <s v="ALACRAN HILLS"/>
    <s v="Y"/>
    <m/>
    <n v="900"/>
    <m/>
    <m/>
    <x v="2"/>
    <s v="CARLSBAD FIELD OFFICE"/>
    <s v="CARLSBAD FIELD OFFICE"/>
    <s v="NM"/>
    <s v="LLNMP02000"/>
    <n v="3006652"/>
    <s v="CURRENT"/>
    <n v="55465"/>
    <n v="20"/>
    <n v="69"/>
    <n v="0"/>
  </r>
  <r>
    <s v="NM77025"/>
    <s v="INDIAN FLATS"/>
    <s v="Y"/>
    <m/>
    <n v="6500"/>
    <m/>
    <m/>
    <x v="0"/>
    <s v="CARLSBAD FIELD OFFICE"/>
    <s v="CARLSBAD FIELD OFFICE"/>
    <s v="NM"/>
    <s v="LLNMP02000"/>
    <n v="3006690"/>
    <s v="CURRENT"/>
    <n v="61972"/>
    <n v="0"/>
    <n v="663"/>
    <n v="0"/>
  </r>
  <r>
    <s v="NM77026"/>
    <s v="QUAHADA RIDGE"/>
    <s v="Y"/>
    <m/>
    <n v="2773"/>
    <s v="AMP IMPLEMENTED"/>
    <d v="1983-09-30T00:00:00"/>
    <x v="0"/>
    <s v="CARLSBAD FIELD OFFICE"/>
    <s v="CARLSBAD FIELD OFFICE"/>
    <s v="NM"/>
    <s v="LLNMP02000"/>
    <n v="3001661"/>
    <s v="CURRENT"/>
    <n v="64150"/>
    <n v="0"/>
    <n v="564"/>
    <n v="0"/>
  </r>
  <r>
    <s v="NM77027"/>
    <s v="LIVINGSTON RIDGE"/>
    <s v="Y"/>
    <m/>
    <n v="38728"/>
    <m/>
    <m/>
    <x v="1"/>
    <s v="CARLSBAD FIELD OFFICE"/>
    <s v="CARLSBAD FIELD OFFICE"/>
    <s v="NM"/>
    <s v="LLNMP02000"/>
    <n v="3006655"/>
    <s v="CURRENT"/>
    <n v="92250"/>
    <n v="0"/>
    <n v="6483"/>
    <n v="0"/>
  </r>
  <r>
    <s v="NM77028"/>
    <s v="OLD INDIAN DRAW"/>
    <s v="Y"/>
    <m/>
    <n v="7429"/>
    <m/>
    <m/>
    <x v="1"/>
    <s v="CARLSBAD FIELD OFFICE"/>
    <s v="CARLSBAD FIELD OFFICE"/>
    <s v="NM"/>
    <s v="LLNMP02000"/>
    <n v="3001850"/>
    <s v="CURRENT"/>
    <n v="71613"/>
    <n v="0"/>
    <n v="1326"/>
    <n v="0"/>
  </r>
  <r>
    <s v="NM77031"/>
    <s v="BRUSHY KNOB"/>
    <s v="Y"/>
    <m/>
    <n v="24280"/>
    <s v="AMP IMPLEMENTED"/>
    <d v="1989-02-22T00:00:00"/>
    <x v="1"/>
    <s v="CARLSBAD FIELD OFFICE"/>
    <s v="CARLSBAD FIELD OFFICE"/>
    <s v="NM"/>
    <s v="LLNMP02000"/>
    <n v="3002468"/>
    <s v="CURRENT"/>
    <n v="88973"/>
    <n v="0"/>
    <n v="2890"/>
    <n v="0"/>
  </r>
  <r>
    <s v="NM77032"/>
    <s v="ANTELOPE RIDGE"/>
    <s v="Y"/>
    <m/>
    <n v="66350"/>
    <s v="AMP IMPLEMENTED"/>
    <d v="1967-07-01T00:00:00"/>
    <x v="1"/>
    <s v="CARLSBAD FIELD OFFICE"/>
    <s v="CARLSBAD FIELD OFFICE"/>
    <s v="NM"/>
    <s v="LLNMP02000"/>
    <n v="3006646"/>
    <s v="CURRENT"/>
    <n v="35876"/>
    <n v="3660"/>
    <n v="9576"/>
    <n v="0"/>
  </r>
  <r>
    <s v="NM77033"/>
    <s v="NASH DRAW"/>
    <s v="Y"/>
    <m/>
    <n v="12970"/>
    <m/>
    <m/>
    <x v="1"/>
    <s v="CARLSBAD FIELD OFFICE"/>
    <s v="CARLSBAD FIELD OFFICE"/>
    <s v="NM"/>
    <s v="LLNMP02000"/>
    <n v="3001849"/>
    <s v="CURRENT"/>
    <n v="71610"/>
    <n v="531"/>
    <n v="1422"/>
    <n v="0"/>
  </r>
  <r>
    <s v="NM77034"/>
    <s v="REMUDA BASIN"/>
    <s v="Y"/>
    <m/>
    <n v="6104"/>
    <m/>
    <m/>
    <x v="0"/>
    <s v="CARLSBAD FIELD OFFICE"/>
    <s v="CARLSBAD FIELD OFFICE"/>
    <s v="NM"/>
    <s v="LLNMP02000"/>
    <n v="3027216"/>
    <s v="CURRENT"/>
    <n v="55562"/>
    <n v="50"/>
    <n v="752"/>
    <n v="0"/>
  </r>
  <r>
    <s v="NM77035"/>
    <s v="HARROUN LAKE"/>
    <s v="Y"/>
    <m/>
    <n v="710"/>
    <m/>
    <m/>
    <x v="1"/>
    <s v="CARLSBAD FIELD OFFICE"/>
    <s v="CARLSBAD FIELD OFFICE"/>
    <s v="NM"/>
    <s v="LLNMP02000"/>
    <n v="3001315"/>
    <s v="CURRENT"/>
    <n v="79572"/>
    <n v="0"/>
    <n v="144"/>
    <n v="0"/>
  </r>
  <r>
    <s v="NM77036"/>
    <s v="PIERCE CANYON"/>
    <s v="Y"/>
    <m/>
    <n v="22795"/>
    <s v="AMP IMPLEMENTED"/>
    <d v="1970-01-01T00:00:00"/>
    <x v="0"/>
    <s v="CARLSBAD FIELD OFFICE"/>
    <s v="CARLSBAD FIELD OFFICE"/>
    <s v="NM"/>
    <s v="LLNMP02000"/>
    <n v="3001316"/>
    <s v="CURRENT"/>
    <n v="79574"/>
    <n v="1562"/>
    <n v="1998"/>
    <n v="0"/>
  </r>
  <r>
    <s v="NM77037"/>
    <s v="RUSTLER BREAKS"/>
    <s v="Y"/>
    <m/>
    <n v="19509"/>
    <m/>
    <m/>
    <x v="1"/>
    <s v="CARLSBAD FIELD OFFICE"/>
    <s v="CARLSBAD FIELD OFFICE"/>
    <s v="NM"/>
    <s v="LLNMP02000"/>
    <n v="3026964"/>
    <s v="CURRENT"/>
    <n v="92252"/>
    <n v="0"/>
    <n v="3105"/>
    <n v="0"/>
  </r>
  <r>
    <s v="NM77038"/>
    <s v="LA HUERTA"/>
    <s v="Y"/>
    <m/>
    <n v="40"/>
    <m/>
    <m/>
    <x v="2"/>
    <s v="CARLSBAD FIELD OFFICE"/>
    <s v="CARLSBAD FIELD OFFICE"/>
    <s v="NM"/>
    <s v="LLNMP02000"/>
    <n v="3001688"/>
    <s v="CURRENT"/>
    <n v="62069"/>
    <n v="0"/>
    <n v="12"/>
    <n v="0"/>
  </r>
  <r>
    <s v="NM77039"/>
    <s v="SUN WELLS"/>
    <s v="Y"/>
    <m/>
    <n v="17335"/>
    <m/>
    <m/>
    <x v="1"/>
    <s v="CARLSBAD FIELD OFFICE"/>
    <s v="CARLSBAD FIELD OFFICE"/>
    <s v="NM"/>
    <s v="LLNMP02000"/>
    <n v="3006590"/>
    <s v="CURRENT"/>
    <n v="92248"/>
    <n v="528"/>
    <n v="2429"/>
    <n v="0"/>
  </r>
  <r>
    <s v="NM77040"/>
    <s v="PHANTOM BANKS"/>
    <s v="Y"/>
    <m/>
    <n v="53560"/>
    <s v="AMP IMPLEMENTED"/>
    <d v="1968-03-19T00:00:00"/>
    <x v="0"/>
    <s v="CARLSBAD FIELD OFFICE"/>
    <s v="CARLSBAD FIELD OFFICE"/>
    <s v="NM"/>
    <s v="LLNMP02000"/>
    <n v="3024264"/>
    <s v="CURRENT"/>
    <n v="55497"/>
    <n v="1450"/>
    <n v="7478"/>
    <n v="0"/>
  </r>
  <r>
    <s v="NM77041"/>
    <s v="LOWER TUCKER DRAW"/>
    <s v="Y"/>
    <m/>
    <n v="7410"/>
    <m/>
    <m/>
    <x v="1"/>
    <s v="CARLSBAD FIELD OFFICE"/>
    <s v="CARLSBAD FIELD OFFICE"/>
    <s v="NM"/>
    <s v="LLNMP02000"/>
    <n v="3025308"/>
    <s v="CURRENT"/>
    <n v="56257"/>
    <n v="63"/>
    <n v="756"/>
    <n v="0"/>
  </r>
  <r>
    <s v="NM77042"/>
    <s v="TWIN WELLS"/>
    <s v="Y"/>
    <m/>
    <n v="36694"/>
    <s v="AMP IMPLEMENTED"/>
    <d v="1967-09-25T00:00:00"/>
    <x v="1"/>
    <s v="CARLSBAD FIELD OFFICE"/>
    <s v="CARLSBAD FIELD OFFICE"/>
    <s v="NM"/>
    <s v="LLNMP02000"/>
    <n v="3001380"/>
    <s v="CURRENT"/>
    <n v="62001"/>
    <n v="1605"/>
    <n v="6646"/>
    <n v="0"/>
  </r>
  <r>
    <s v="NM77043"/>
    <s v="LITTLE LAKE"/>
    <s v="Y"/>
    <m/>
    <n v="5119"/>
    <m/>
    <m/>
    <x v="1"/>
    <s v="CARLSBAD FIELD OFFICE"/>
    <s v="CARLSBAD FIELD OFFICE"/>
    <s v="NM"/>
    <s v="LLNMP02000"/>
    <n v="3024715"/>
    <s v="CURRENT"/>
    <n v="62015"/>
    <n v="242"/>
    <n v="692"/>
    <n v="0"/>
  </r>
  <r>
    <s v="NM77044"/>
    <s v="BURTON FLATS"/>
    <s v="Y"/>
    <m/>
    <n v="5510"/>
    <m/>
    <m/>
    <x v="1"/>
    <s v="CARLSBAD FIELD OFFICE"/>
    <s v="CARLSBAD FIELD OFFICE"/>
    <s v="NM"/>
    <s v="LLNMP02000"/>
    <n v="3027153"/>
    <s v="CURRENT"/>
    <n v="79590"/>
    <n v="104"/>
    <n v="698"/>
    <n v="0"/>
  </r>
  <r>
    <s v="NM77045"/>
    <s v="LINDSEY LAKE"/>
    <s v="Y"/>
    <m/>
    <n v="7550"/>
    <m/>
    <m/>
    <x v="2"/>
    <s v="CARLSBAD FIELD OFFICE"/>
    <s v="CARLSBAD FIELD OFFICE"/>
    <s v="NM"/>
    <s v="LLNMP02000"/>
    <n v="3006716"/>
    <s v="CURRENT"/>
    <n v="61978"/>
    <n v="0"/>
    <n v="924"/>
    <n v="0"/>
  </r>
  <r>
    <s v="NM77046"/>
    <s v="EAST TELLTALE BLUFF"/>
    <s v="Y"/>
    <m/>
    <n v="435"/>
    <m/>
    <m/>
    <x v="2"/>
    <s v="CARLSBAD FIELD OFFICE"/>
    <s v="CARLSBAD FIELD OFFICE"/>
    <s v="NM"/>
    <s v="LLNMP02000"/>
    <n v="3002575"/>
    <s v="CURRENT"/>
    <n v="94544"/>
    <n v="0"/>
    <n v="68"/>
    <n v="0"/>
  </r>
  <r>
    <s v="NM77047"/>
    <s v="HARROUN CROSSING"/>
    <s v="Y"/>
    <m/>
    <n v="320"/>
    <m/>
    <m/>
    <x v="0"/>
    <s v="CARLSBAD FIELD OFFICE"/>
    <s v="CARLSBAD FIELD OFFICE"/>
    <s v="NM"/>
    <s v="LLNMP02000"/>
    <n v="3001890"/>
    <s v="CURRENT"/>
    <n v="79577"/>
    <n v="0"/>
    <n v="57"/>
    <n v="0"/>
  </r>
  <r>
    <s v="NM77048"/>
    <s v="FENTON DRAW"/>
    <s v="Y"/>
    <m/>
    <n v="6817"/>
    <m/>
    <m/>
    <x v="2"/>
    <s v="CARLSBAD FIELD OFFICE"/>
    <s v="CARLSBAD FIELD OFFICE"/>
    <s v="NM"/>
    <s v="LLNMP02000"/>
    <n v="3000377"/>
    <s v="CURRENT"/>
    <n v="61931"/>
    <n v="0"/>
    <n v="811"/>
    <n v="0"/>
  </r>
  <r>
    <s v="NM77049"/>
    <s v="MIMOSA"/>
    <s v="Y"/>
    <m/>
    <n v="22523"/>
    <m/>
    <m/>
    <x v="0"/>
    <s v="CARLSBAD FIELD OFFICE"/>
    <s v="CARLSBAD FIELD OFFICE"/>
    <s v="NM"/>
    <s v="LLNMP02000"/>
    <n v="3001303"/>
    <s v="CURRENT"/>
    <n v="55475"/>
    <n v="0"/>
    <n v="2765"/>
    <n v="0"/>
  </r>
  <r>
    <s v="NM77075"/>
    <s v="SOUTH TURKEY TRACK"/>
    <s v="Y"/>
    <m/>
    <n v="59867"/>
    <m/>
    <m/>
    <x v="1"/>
    <s v="CARLSBAD FIELD OFFICE"/>
    <s v="CARLSBAD FIELD OFFICE"/>
    <s v="NM"/>
    <s v="LLNMP02000"/>
    <n v="3027196"/>
    <s v="CURRENT"/>
    <n v="92254"/>
    <n v="0"/>
    <n v="7728"/>
    <n v="0"/>
  </r>
  <r>
    <s v="NM77112"/>
    <s v="GREENWOOD LAKE"/>
    <s v="Y"/>
    <m/>
    <n v="19985"/>
    <m/>
    <m/>
    <x v="0"/>
    <s v="CARLSBAD FIELD OFFICE"/>
    <s v="CARLSBAD FIELD OFFICE"/>
    <s v="NM"/>
    <s v="LLNMP02000"/>
    <n v="3027338"/>
    <s v="CURRENT"/>
    <n v="97553"/>
    <n v="0"/>
    <n v="4028"/>
    <n v="0"/>
  </r>
  <r>
    <s v="NM77212"/>
    <s v="WALTERS' CAMP"/>
    <s v="Y"/>
    <m/>
    <n v="18416"/>
    <m/>
    <m/>
    <x v="1"/>
    <s v="CARLSBAD FIELD OFFICE"/>
    <s v="CARLSBAD FIELD OFFICE"/>
    <s v="NM"/>
    <s v="LLNMP02000"/>
    <n v="3001955"/>
    <s v="CURRENT"/>
    <n v="79527"/>
    <n v="0"/>
    <n v="2422"/>
    <n v="2422"/>
  </r>
  <r>
    <s v="NM78003"/>
    <s v="EL RANCHO GRANDE"/>
    <s v="Y"/>
    <m/>
    <n v="1214"/>
    <m/>
    <m/>
    <x v="0"/>
    <s v="CARLSBAD FIELD OFFICE"/>
    <s v="CARLSBAD FIELD OFFICE"/>
    <s v="NM"/>
    <s v="LLNMP02000"/>
    <n v="3000395"/>
    <s v="CURRENT"/>
    <n v="61934"/>
    <n v="0"/>
    <n v="326"/>
    <n v="0"/>
  </r>
  <r>
    <s v="NM78004"/>
    <s v="COTTONWOOD ACRES"/>
    <s v="Y"/>
    <m/>
    <n v="880"/>
    <m/>
    <m/>
    <x v="2"/>
    <s v="CARLSBAD FIELD OFFICE"/>
    <s v="CARLSBAD FIELD OFFICE"/>
    <s v="NM"/>
    <s v="LLNMP02000"/>
    <n v="3006663"/>
    <s v="CURRENT"/>
    <n v="50137"/>
    <n v="0"/>
    <n v="216"/>
    <n v="0"/>
  </r>
  <r>
    <s v="NM78006"/>
    <s v="COTTONWOOD CREEK"/>
    <s v="Y"/>
    <m/>
    <n v="5400"/>
    <m/>
    <m/>
    <x v="1"/>
    <s v="CARLSBAD FIELD OFFICE"/>
    <s v="CARLSBAD FIELD OFFICE"/>
    <s v="NM"/>
    <s v="LLNMP02000"/>
    <n v="3020341"/>
    <s v="CURRENT"/>
    <n v="55459"/>
    <n v="0"/>
    <n v="1373"/>
    <n v="0"/>
  </r>
  <r>
    <s v="NM78007"/>
    <s v="BRANGUS RANCH"/>
    <s v="Y"/>
    <m/>
    <n v="3200"/>
    <m/>
    <m/>
    <x v="1"/>
    <s v="CARLSBAD FIELD OFFICE"/>
    <s v="CARLSBAD FIELD OFFICE"/>
    <s v="NM"/>
    <s v="LLNMP02000"/>
    <n v="3006593"/>
    <s v="CURRENT"/>
    <n v="79580"/>
    <n v="0"/>
    <n v="744"/>
    <n v="0"/>
  </r>
  <r>
    <s v="NM78009"/>
    <s v="CROW"/>
    <s v="Y"/>
    <m/>
    <n v="1280"/>
    <m/>
    <m/>
    <x v="2"/>
    <s v="CARLSBAD FIELD OFFICE"/>
    <s v="CARLSBAD FIELD OFFICE"/>
    <s v="NM"/>
    <s v="LLNMP02000"/>
    <n v="3025467"/>
    <s v="CURRENT"/>
    <n v="62016"/>
    <n v="0"/>
    <n v="287"/>
    <n v="0"/>
  </r>
  <r>
    <s v="NM78011"/>
    <s v="TUMBLEWEED DRAW"/>
    <s v="Y"/>
    <m/>
    <n v="2658"/>
    <s v="CMP IMPLEMENTED"/>
    <d v="1990-08-02T00:00:00"/>
    <x v="0"/>
    <s v="CARLSBAD FIELD OFFICE"/>
    <s v="CARLSBAD FIELD OFFICE"/>
    <s v="NM"/>
    <s v="LLNMP02000"/>
    <n v="3006630"/>
    <s v="CURRENT"/>
    <n v="61959"/>
    <n v="0"/>
    <n v="560"/>
    <n v="0"/>
  </r>
  <r>
    <s v="NM78012"/>
    <s v="DRY CHAPARRAL"/>
    <s v="Y"/>
    <m/>
    <n v="2280"/>
    <m/>
    <m/>
    <x v="0"/>
    <s v="CARLSBAD FIELD OFFICE"/>
    <s v="CARLSBAD FIELD OFFICE"/>
    <s v="NM"/>
    <s v="LLNMP02000"/>
    <n v="3021308"/>
    <s v="CURRENT"/>
    <n v="50159"/>
    <n v="0"/>
    <n v="541"/>
    <n v="0"/>
  </r>
  <r>
    <s v="NM78013"/>
    <s v="ROAD BEND"/>
    <s v="Y"/>
    <m/>
    <n v="4091"/>
    <m/>
    <m/>
    <x v="0"/>
    <s v="CARLSBAD FIELD OFFICE"/>
    <s v="CARLSBAD FIELD OFFICE"/>
    <s v="NM"/>
    <s v="LLNMP02000"/>
    <n v="3001554"/>
    <s v="CURRENT"/>
    <n v="57716"/>
    <n v="0"/>
    <n v="797"/>
    <n v="0"/>
  </r>
  <r>
    <s v="NM78014"/>
    <s v="WEST CATCLAW"/>
    <s v="Y"/>
    <m/>
    <n v="4735"/>
    <m/>
    <m/>
    <x v="0"/>
    <s v="CARLSBAD FIELD OFFICE"/>
    <s v="CARLSBAD FIELD OFFICE"/>
    <s v="NM"/>
    <s v="LLNMP02000"/>
    <n v="3006687"/>
    <s v="CURRENT"/>
    <n v="50155"/>
    <n v="0"/>
    <n v="1277"/>
    <n v="0"/>
  </r>
  <r>
    <s v="NM78016"/>
    <s v="WEST JOHNSON DRAW"/>
    <s v="Y"/>
    <m/>
    <n v="2679"/>
    <m/>
    <m/>
    <x v="0"/>
    <s v="CARLSBAD FIELD OFFICE"/>
    <s v="CARLSBAD FIELD OFFICE"/>
    <s v="NM"/>
    <s v="LLNMP02000"/>
    <n v="3006572"/>
    <s v="CURRENT"/>
    <n v="55486"/>
    <n v="0"/>
    <n v="667"/>
    <n v="0"/>
  </r>
  <r>
    <s v="NM78017"/>
    <s v="HOPE CANAL ALLOTMENT"/>
    <s v="Y"/>
    <m/>
    <n v="2720"/>
    <m/>
    <m/>
    <x v="2"/>
    <s v="CARLSBAD FIELD OFFICE"/>
    <s v="CARLSBAD FIELD OFFICE"/>
    <s v="NM"/>
    <s v="LLNMP02000"/>
    <n v="3001695"/>
    <s v="CURRENT"/>
    <n v="62484"/>
    <n v="0"/>
    <n v="408"/>
    <n v="0"/>
  </r>
  <r>
    <s v="NM78020"/>
    <s v="COTTONTAIL"/>
    <s v="Y"/>
    <m/>
    <n v="4480"/>
    <m/>
    <m/>
    <x v="0"/>
    <s v="CARLSBAD FIELD OFFICE"/>
    <s v="CARLSBAD FIELD OFFICE"/>
    <s v="NM"/>
    <s v="LLNMP02000"/>
    <n v="3006668"/>
    <s v="CURRENT"/>
    <n v="55472"/>
    <n v="0"/>
    <n v="1458"/>
    <n v="0"/>
  </r>
  <r>
    <s v="NM78024"/>
    <s v="ATOKA"/>
    <s v="Y"/>
    <m/>
    <n v="160"/>
    <m/>
    <m/>
    <x v="2"/>
    <s v="CARLSBAD FIELD OFFICE"/>
    <s v="CARLSBAD FIELD OFFICE"/>
    <s v="NM"/>
    <s v="LLNMP02000"/>
    <n v="3000489"/>
    <s v="CURRENT"/>
    <n v="61935"/>
    <n v="0"/>
    <n v="36"/>
    <n v="0"/>
  </r>
  <r>
    <s v="NM78025"/>
    <s v="DAYTON"/>
    <s v="Y"/>
    <m/>
    <n v="370"/>
    <m/>
    <m/>
    <x v="1"/>
    <s v="CARLSBAD FIELD OFFICE"/>
    <s v="CARLSBAD FIELD OFFICE"/>
    <s v="NM"/>
    <s v="LLNMP02000"/>
    <n v="3006584"/>
    <s v="CURRENT"/>
    <n v="50138"/>
    <n v="0"/>
    <n v="86"/>
    <n v="0"/>
  </r>
  <r>
    <s v="NM78026"/>
    <s v="ANTELOPE SINK"/>
    <s v="Y"/>
    <m/>
    <n v="10343"/>
    <m/>
    <m/>
    <x v="0"/>
    <s v="CARLSBAD FIELD OFFICE"/>
    <s v="CARLSBAD FIELD OFFICE"/>
    <s v="NM"/>
    <s v="LLNMP02000"/>
    <n v="3021326"/>
    <s v="CURRENT"/>
    <n v="55471"/>
    <n v="0"/>
    <n v="2153"/>
    <n v="0"/>
  </r>
  <r>
    <s v="NM78027"/>
    <s v="ROCK TANK"/>
    <s v="Y"/>
    <m/>
    <n v="160"/>
    <m/>
    <m/>
    <x v="2"/>
    <s v="CARLSBAD FIELD OFFICE"/>
    <s v="CARLSBAD FIELD OFFICE"/>
    <s v="NM"/>
    <s v="LLNMP02000"/>
    <n v="3000383"/>
    <s v="CURRENT"/>
    <n v="50118"/>
    <n v="0"/>
    <n v="48"/>
    <n v="0"/>
  </r>
  <r>
    <s v="NM78028"/>
    <s v="HOPE HILL"/>
    <s v="Y"/>
    <m/>
    <n v="823"/>
    <m/>
    <m/>
    <x v="1"/>
    <s v="CARLSBAD FIELD OFFICE"/>
    <s v="CARLSBAD FIELD OFFICE"/>
    <s v="NM"/>
    <s v="LLNMP02000"/>
    <n v="3001283"/>
    <s v="CURRENT"/>
    <n v="50144"/>
    <n v="0"/>
    <n v="247"/>
    <n v="0"/>
  </r>
  <r>
    <s v="NM78031"/>
    <s v="NORTH HOPE"/>
    <s v="Y"/>
    <m/>
    <n v="58"/>
    <m/>
    <m/>
    <x v="0"/>
    <s v="CARLSBAD FIELD OFFICE"/>
    <s v="CARLSBAD FIELD OFFICE"/>
    <s v="NM"/>
    <s v="LLNMP02000"/>
    <n v="3024865"/>
    <s v="CURRENT"/>
    <n v="50149"/>
    <n v="0"/>
    <n v="8"/>
    <n v="0"/>
  </r>
  <r>
    <s v="NM78036"/>
    <s v="PENASCO RIVER FARM"/>
    <s v="Y"/>
    <m/>
    <n v="160"/>
    <m/>
    <m/>
    <x v="2"/>
    <s v="CARLSBAD FIELD OFFICE"/>
    <s v="CARLSBAD FIELD OFFICE"/>
    <s v="NM"/>
    <s v="LLNMP02000"/>
    <n v="3006560"/>
    <s v="CURRENT"/>
    <n v="61948"/>
    <n v="0"/>
    <n v="36"/>
    <n v="0"/>
  </r>
  <r>
    <s v="NM78038"/>
    <s v="EAST HOPE"/>
    <s v="Y"/>
    <m/>
    <n v="920"/>
    <m/>
    <m/>
    <x v="0"/>
    <s v="CARLSBAD FIELD OFFICE"/>
    <s v="CARLSBAD FIELD OFFICE"/>
    <s v="NM"/>
    <s v="LLNMP02000"/>
    <n v="3023373"/>
    <s v="CURRENT"/>
    <n v="50158"/>
    <n v="0"/>
    <n v="135"/>
    <n v="0"/>
  </r>
  <r>
    <s v="NM78040"/>
    <s v="SINKHOLE FLAT"/>
    <s v="Y"/>
    <m/>
    <n v="7096"/>
    <m/>
    <m/>
    <x v="0"/>
    <s v="CARLSBAD FIELD OFFICE"/>
    <s v="CARLSBAD FIELD OFFICE"/>
    <s v="NM"/>
    <s v="LLNMP02000"/>
    <n v="3006623"/>
    <s v="CURRENT"/>
    <n v="50139"/>
    <n v="0"/>
    <n v="1276"/>
    <n v="0"/>
  </r>
  <r>
    <s v="NM78041"/>
    <s v="SIEGREST DRAW"/>
    <s v="Y"/>
    <m/>
    <n v="21865"/>
    <m/>
    <m/>
    <x v="0"/>
    <s v="CARLSBAD FIELD OFFICE"/>
    <s v="CARLSBAD FIELD OFFICE"/>
    <s v="NM"/>
    <s v="LLNMP02000"/>
    <n v="3006641"/>
    <s v="CURRENT"/>
    <n v="50141"/>
    <n v="0"/>
    <n v="5612"/>
    <n v="0"/>
  </r>
  <r>
    <s v="NM78042"/>
    <s v="GARDENER DRAW"/>
    <s v="Y"/>
    <m/>
    <n v="800"/>
    <m/>
    <m/>
    <x v="2"/>
    <s v="CARLSBAD FIELD OFFICE"/>
    <s v="CARLSBAD FIELD OFFICE"/>
    <s v="NM"/>
    <s v="LLNMP02000"/>
    <n v="3001443"/>
    <s v="CURRENT"/>
    <n v="62007"/>
    <n v="0"/>
    <n v="204"/>
    <n v="0"/>
  </r>
  <r>
    <s v="NM78043"/>
    <s v="MCKITTRICK DRAW"/>
    <s v="Y"/>
    <m/>
    <n v="3312"/>
    <m/>
    <m/>
    <x v="1"/>
    <s v="CARLSBAD FIELD OFFICE"/>
    <s v="CARLSBAD FIELD OFFICE"/>
    <s v="NM"/>
    <s v="LLNMP02000"/>
    <n v="3006576"/>
    <s v="CURRENT"/>
    <n v="55488"/>
    <n v="0"/>
    <n v="502"/>
    <n v="0"/>
  </r>
  <r>
    <s v="NM78046"/>
    <s v="SEVEN RIVERS NORTH"/>
    <s v="Y"/>
    <m/>
    <n v="3885"/>
    <m/>
    <m/>
    <x v="1"/>
    <s v="CARLSBAD FIELD OFFICE"/>
    <s v="CARLSBAD FIELD OFFICE"/>
    <s v="NM"/>
    <s v="LLNMP02000"/>
    <n v="3006628"/>
    <s v="CURRENT"/>
    <n v="55501"/>
    <n v="0"/>
    <n v="786"/>
    <n v="0"/>
  </r>
  <r>
    <s v="NM78048"/>
    <s v="DEER CANYON"/>
    <s v="Y"/>
    <m/>
    <n v="19688"/>
    <m/>
    <m/>
    <x v="1"/>
    <s v="CARLSBAD FIELD OFFICE"/>
    <s v="CARLSBAD FIELD OFFICE"/>
    <s v="NM"/>
    <s v="LLNMP02000"/>
    <n v="3001220"/>
    <s v="CURRENT"/>
    <n v="69907"/>
    <n v="0"/>
    <n v="4959"/>
    <n v="0"/>
  </r>
  <r>
    <s v="NM78049"/>
    <s v="COLLIER TANK"/>
    <s v="Y"/>
    <m/>
    <n v="24976"/>
    <s v="AMP IMPLEMENTED"/>
    <d v="1969-01-05T00:00:00"/>
    <x v="1"/>
    <s v="CARLSBAD FIELD OFFICE"/>
    <s v="CARLSBAD FIELD OFFICE"/>
    <s v="NM"/>
    <s v="LLNMP02000"/>
    <n v="3002472"/>
    <s v="CURRENT"/>
    <n v="89290"/>
    <n v="0"/>
    <n v="3208"/>
    <n v="0"/>
  </r>
  <r>
    <s v="NM78050"/>
    <s v="TEXAS HILL"/>
    <s v="Y"/>
    <m/>
    <n v="43103"/>
    <s v="AMP IMPLEMENTED"/>
    <d v="1968-12-20T00:00:00"/>
    <x v="1"/>
    <s v="CARLSBAD FIELD OFFICE"/>
    <s v="CARLSBAD FIELD OFFICE"/>
    <s v="NM"/>
    <s v="LLNMP02000"/>
    <n v="3006503"/>
    <s v="CURRENT"/>
    <n v="50133"/>
    <n v="0"/>
    <n v="11240"/>
    <n v="0"/>
  </r>
  <r>
    <s v="NM78051"/>
    <s v="BOX CANYON"/>
    <s v="Y"/>
    <m/>
    <n v="9454"/>
    <m/>
    <m/>
    <x v="1"/>
    <s v="CARLSBAD FIELD OFFICE"/>
    <s v="CARLSBAD FIELD OFFICE"/>
    <s v="NM"/>
    <s v="LLNMP02000"/>
    <n v="3001209"/>
    <s v="CURRENT"/>
    <n v="61970"/>
    <n v="0"/>
    <n v="2172"/>
    <n v="0"/>
  </r>
  <r>
    <s v="NM78052"/>
    <s v="BLACK MUHLEY"/>
    <s v="Y"/>
    <m/>
    <n v="10489"/>
    <m/>
    <m/>
    <x v="0"/>
    <s v="CARLSBAD FIELD OFFICE"/>
    <s v="CARLSBAD FIELD OFFICE"/>
    <s v="NM"/>
    <s v="LLNMP02000"/>
    <n v="3000586"/>
    <s v="CURRENT"/>
    <n v="79567"/>
    <n v="0"/>
    <n v="1908"/>
    <n v="0"/>
  </r>
  <r>
    <s v="NM78053"/>
    <s v="SEVEN RIVERS SOUTH"/>
    <s v="Y"/>
    <m/>
    <n v="2220"/>
    <m/>
    <m/>
    <x v="0"/>
    <s v="CARLSBAD FIELD OFFICE"/>
    <s v="CARLSBAD FIELD OFFICE"/>
    <s v="NM"/>
    <s v="LLNMP02000"/>
    <n v="3006570"/>
    <s v="CURRENT"/>
    <n v="50135"/>
    <n v="0"/>
    <n v="394"/>
    <n v="0"/>
  </r>
  <r>
    <s v="NM78055"/>
    <s v="SEVEN RIVERS HILL"/>
    <s v="Y"/>
    <m/>
    <n v="7170"/>
    <m/>
    <m/>
    <x v="1"/>
    <s v="CARLSBAD FIELD OFFICE"/>
    <s v="CARLSBAD FIELD OFFICE"/>
    <s v="NM"/>
    <s v="LLNMP02000"/>
    <n v="3006631"/>
    <s v="CURRENT"/>
    <n v="50140"/>
    <n v="0"/>
    <n v="1331"/>
    <n v="0"/>
  </r>
  <r>
    <s v="NM78056"/>
    <s v="BRANTLEY DAM"/>
    <s v="Y"/>
    <m/>
    <n v="690"/>
    <m/>
    <m/>
    <x v="2"/>
    <s v="CARLSBAD FIELD OFFICE"/>
    <s v="CARLSBAD FIELD OFFICE"/>
    <s v="NM"/>
    <s v="LLNMP02000"/>
    <n v="3000382"/>
    <s v="CURRENT"/>
    <n v="61932"/>
    <n v="0"/>
    <n v="96"/>
    <n v="0"/>
  </r>
  <r>
    <s v="NM78057"/>
    <s v="THREE TWINS NORTH"/>
    <s v="Y"/>
    <m/>
    <n v="3727"/>
    <m/>
    <m/>
    <x v="1"/>
    <s v="CARLSBAD FIELD OFFICE"/>
    <s v="CARLSBAD FIELD OFFICE"/>
    <s v="NM"/>
    <s v="LLNMP02000"/>
    <n v="3001657"/>
    <s v="CURRENT"/>
    <n v="60265"/>
    <n v="0"/>
    <n v="542"/>
    <n v="0"/>
  </r>
  <r>
    <s v="NM78058"/>
    <s v="ROCK HOUSE"/>
    <s v="Y"/>
    <m/>
    <n v="6529"/>
    <m/>
    <m/>
    <x v="1"/>
    <s v="CARLSBAD FIELD OFFICE"/>
    <s v="CARLSBAD FIELD OFFICE"/>
    <s v="NM"/>
    <s v="LLNMP02000"/>
    <n v="3001659"/>
    <s v="CURRENT"/>
    <n v="62020"/>
    <n v="0"/>
    <n v="1160"/>
    <n v="0"/>
  </r>
  <r>
    <s v="NM78060"/>
    <s v="WADCUTTER DRAW"/>
    <s v="Y"/>
    <m/>
    <n v="5708"/>
    <m/>
    <m/>
    <x v="0"/>
    <s v="CARLSBAD FIELD OFFICE"/>
    <s v="CARLSBAD FIELD OFFICE"/>
    <s v="NM"/>
    <s v="LLNMP02000"/>
    <n v="3025883"/>
    <s v="CURRENT"/>
    <n v="62023"/>
    <n v="0"/>
    <n v="1432"/>
    <n v="0"/>
  </r>
  <r>
    <s v="NM78061"/>
    <s v="INDIAN BASIN"/>
    <s v="Y"/>
    <m/>
    <n v="12204"/>
    <m/>
    <m/>
    <x v="0"/>
    <s v="CARLSBAD FIELD OFFICE"/>
    <s v="CARLSBAD FIELD OFFICE"/>
    <s v="NM"/>
    <s v="LLNMP02000"/>
    <n v="3006586"/>
    <s v="CURRENT"/>
    <n v="61952"/>
    <n v="0"/>
    <n v="2403"/>
    <n v="0"/>
  </r>
  <r>
    <s v="NM78062"/>
    <s v="LITTLE BOX CANYON"/>
    <s v="Y"/>
    <m/>
    <n v="8844"/>
    <s v="AMP IMPLEMENTED"/>
    <d v="1974-07-17T00:00:00"/>
    <x v="0"/>
    <s v="CARLSBAD FIELD OFFICE"/>
    <s v="CARLSBAD FIELD OFFICE"/>
    <s v="NM"/>
    <s v="LLNMP02000"/>
    <n v="3027083"/>
    <s v="CURRENT"/>
    <n v="55514"/>
    <n v="0"/>
    <n v="1961"/>
    <n v="0"/>
  </r>
  <r>
    <s v="NM78063"/>
    <s v="BURRO HILL"/>
    <s v="Y"/>
    <m/>
    <n v="18129"/>
    <m/>
    <m/>
    <x v="0"/>
    <s v="CARLSBAD FIELD OFFICE"/>
    <s v="CARLSBAD FIELD OFFICE"/>
    <s v="NM"/>
    <s v="LLNMP02000"/>
    <n v="3002457"/>
    <s v="CURRENT"/>
    <n v="88703"/>
    <n v="0"/>
    <n v="3996"/>
    <n v="0"/>
  </r>
  <r>
    <s v="NM78064"/>
    <s v="CAWLEY DRAW"/>
    <s v="Y"/>
    <m/>
    <n v="22257"/>
    <s v="AMP IMPLEMENTED"/>
    <d v="1971-01-29T00:00:00"/>
    <x v="0"/>
    <s v="CARLSBAD FIELD OFFICE"/>
    <s v="CARLSBAD FIELD OFFICE"/>
    <s v="NM"/>
    <s v="LLNMP02000"/>
    <n v="3002458"/>
    <s v="CURRENT"/>
    <n v="88704"/>
    <n v="0"/>
    <n v="4858"/>
    <n v="0"/>
  </r>
  <r>
    <s v="NM78065"/>
    <s v="INDIAN HILLS"/>
    <s v="Y"/>
    <m/>
    <n v="18116"/>
    <m/>
    <m/>
    <x v="0"/>
    <s v="CARLSBAD FIELD OFFICE"/>
    <s v="CARLSBAD FIELD OFFICE"/>
    <s v="NM"/>
    <s v="LLNMP02000"/>
    <n v="3001798"/>
    <s v="CURRENT"/>
    <n v="66527"/>
    <n v="0"/>
    <n v="3596"/>
    <n v="0"/>
  </r>
  <r>
    <s v="NM78066"/>
    <s v="ROCKY ARROYO"/>
    <s v="Y"/>
    <m/>
    <n v="750"/>
    <m/>
    <m/>
    <x v="0"/>
    <s v="CARLSBAD FIELD OFFICE"/>
    <s v="CARLSBAD FIELD OFFICE"/>
    <s v="NM"/>
    <s v="LLNMP02000"/>
    <n v="3001660"/>
    <s v="CURRENT"/>
    <n v="60271"/>
    <n v="0"/>
    <n v="128"/>
    <n v="0"/>
  </r>
  <r>
    <s v="NM78068"/>
    <s v="THREE TWINS"/>
    <s v="Y"/>
    <m/>
    <n v="8120"/>
    <m/>
    <m/>
    <x v="1"/>
    <s v="CARLSBAD FIELD OFFICE"/>
    <s v="CARLSBAD FIELD OFFICE"/>
    <s v="NM"/>
    <s v="LLNMP02000"/>
    <n v="3002557"/>
    <s v="CURRENT"/>
    <n v="93436"/>
    <n v="0"/>
    <n v="1152"/>
    <n v="0"/>
  </r>
  <r>
    <s v="NM78069"/>
    <s v="GOLDEN EAGLE"/>
    <s v="Y"/>
    <m/>
    <n v="1115"/>
    <m/>
    <m/>
    <x v="2"/>
    <s v="CARLSBAD FIELD OFFICE"/>
    <s v="CARLSBAD FIELD OFFICE"/>
    <s v="NM"/>
    <s v="LLNMP02000"/>
    <n v="3006677"/>
    <s v="CURRENT"/>
    <n v="61971"/>
    <n v="0"/>
    <n v="137"/>
    <n v="0"/>
  </r>
  <r>
    <s v="NM78070"/>
    <s v="SOAPBERRY DRAW"/>
    <s v="Y"/>
    <m/>
    <n v="160"/>
    <m/>
    <m/>
    <x v="2"/>
    <s v="CARLSBAD FIELD OFFICE"/>
    <s v="CARLSBAD FIELD OFFICE"/>
    <s v="NM"/>
    <s v="LLNMP02000"/>
    <n v="3001222"/>
    <s v="CURRENT"/>
    <n v="61977"/>
    <n v="0"/>
    <n v="12"/>
    <n v="0"/>
  </r>
  <r>
    <s v="NM78071"/>
    <s v="DOLOMITE"/>
    <s v="Y"/>
    <m/>
    <n v="815"/>
    <m/>
    <m/>
    <x v="2"/>
    <s v="CARLSBAD FIELD OFFICE"/>
    <s v="CARLSBAD FIELD OFFICE"/>
    <s v="NM"/>
    <s v="LLNMP02000"/>
    <n v="3000792"/>
    <s v="CURRENT"/>
    <n v="61947"/>
    <n v="0"/>
    <n v="168"/>
    <n v="0"/>
  </r>
  <r>
    <s v="NM78073"/>
    <s v="HACKBERRY HILLS"/>
    <s v="Y"/>
    <m/>
    <n v="1130"/>
    <m/>
    <m/>
    <x v="2"/>
    <s v="CARLSBAD FIELD OFFICE"/>
    <s v="CARLSBAD FIELD OFFICE"/>
    <s v="NM"/>
    <s v="LLNMP02000"/>
    <n v="3000924"/>
    <s v="CURRENT"/>
    <n v="61951"/>
    <n v="0"/>
    <n v="310"/>
    <n v="0"/>
  </r>
  <r>
    <s v="NM78075"/>
    <s v="AIRPORT"/>
    <s v="Y"/>
    <m/>
    <n v="3430"/>
    <m/>
    <m/>
    <x v="1"/>
    <s v="CARLSBAD FIELD OFFICE"/>
    <s v="CARLSBAD FIELD OFFICE"/>
    <s v="NM"/>
    <s v="LLNMP02000"/>
    <n v="3001815"/>
    <s v="CURRENT"/>
    <n v="67955"/>
    <n v="0"/>
    <n v="588"/>
    <n v="0"/>
  </r>
  <r>
    <s v="NM78076"/>
    <s v="GOPHER HILLS"/>
    <s v="Y"/>
    <m/>
    <n v="3474"/>
    <m/>
    <m/>
    <x v="0"/>
    <s v="CARLSBAD FIELD OFFICE"/>
    <s v="CARLSBAD FIELD OFFICE"/>
    <s v="NM"/>
    <s v="LLNMP02000"/>
    <n v="3001692"/>
    <s v="CURRENT"/>
    <n v="62255"/>
    <n v="0"/>
    <n v="497"/>
    <n v="0"/>
  </r>
  <r>
    <s v="NM78077"/>
    <s v="MCGRUDER HILL"/>
    <s v="Y"/>
    <m/>
    <n v="8770"/>
    <m/>
    <m/>
    <x v="0"/>
    <s v="CARLSBAD FIELD OFFICE"/>
    <s v="CARLSBAD FIELD OFFICE"/>
    <s v="NM"/>
    <s v="LLNMP02000"/>
    <n v="3006583"/>
    <s v="CURRENT"/>
    <n v="55492"/>
    <n v="0"/>
    <n v="1453"/>
    <n v="0"/>
  </r>
  <r>
    <s v="NM78079"/>
    <s v="BEARDON CANYON"/>
    <s v="Y"/>
    <m/>
    <n v="9058"/>
    <m/>
    <m/>
    <x v="0"/>
    <s v="CARLSBAD FIELD OFFICE"/>
    <s v="CARLSBAD FIELD OFFICE"/>
    <s v="NM"/>
    <s v="LLNMP02000"/>
    <n v="3006580"/>
    <s v="CURRENT"/>
    <n v="42709"/>
    <n v="0"/>
    <n v="1772"/>
    <n v="0"/>
  </r>
  <r>
    <s v="NM78080"/>
    <s v="AZOTEA MESA"/>
    <s v="Y"/>
    <m/>
    <n v="14171"/>
    <m/>
    <m/>
    <x v="0"/>
    <s v="CARLSBAD FIELD OFFICE"/>
    <s v="CARLSBAD FIELD OFFICE"/>
    <s v="NM"/>
    <s v="LLNMP02000"/>
    <n v="3006582"/>
    <s v="CURRENT"/>
    <n v="55491"/>
    <n v="0"/>
    <n v="2727"/>
    <n v="0"/>
  </r>
  <r>
    <s v="NM78081"/>
    <s v="THREE FORKS CANYON"/>
    <s v="Y"/>
    <m/>
    <n v="33128"/>
    <m/>
    <m/>
    <x v="0"/>
    <s v="CARLSBAD FIELD OFFICE"/>
    <s v="CARLSBAD FIELD OFFICE"/>
    <s v="NM"/>
    <s v="LLNMP02000"/>
    <n v="3002508"/>
    <s v="CURRENT"/>
    <n v="91027"/>
    <n v="0"/>
    <n v="8142"/>
    <n v="0"/>
  </r>
  <r>
    <s v="NM78082"/>
    <s v="BANDANNA POINT"/>
    <s v="Y"/>
    <m/>
    <n v="7243"/>
    <m/>
    <m/>
    <x v="0"/>
    <s v="CARLSBAD FIELD OFFICE"/>
    <s v="CARLSBAD FIELD OFFICE"/>
    <s v="NM"/>
    <s v="LLNMP02000"/>
    <n v="3027242"/>
    <s v="CURRENT"/>
    <n v="55520"/>
    <n v="0"/>
    <n v="1517"/>
    <n v="0"/>
  </r>
  <r>
    <s v="NM78084"/>
    <s v="DARK CANYON"/>
    <s v="Y"/>
    <m/>
    <n v="22998"/>
    <m/>
    <m/>
    <x v="0"/>
    <s v="CARLSBAD FIELD OFFICE"/>
    <s v="CARLSBAD FIELD OFFICE"/>
    <s v="NM"/>
    <s v="LLNMP02000"/>
    <n v="3026835"/>
    <s v="CURRENT"/>
    <n v="36561"/>
    <n v="0"/>
    <n v="4845"/>
    <n v="0"/>
  </r>
  <r>
    <s v="NM78086"/>
    <s v="CASS DRAW"/>
    <s v="Y"/>
    <m/>
    <n v="587"/>
    <m/>
    <m/>
    <x v="2"/>
    <s v="CARLSBAD FIELD OFFICE"/>
    <s v="CARLSBAD FIELD OFFICE"/>
    <s v="NM"/>
    <s v="LLNMP02000"/>
    <n v="3002429"/>
    <s v="CURRENT"/>
    <n v="87720"/>
    <n v="0"/>
    <n v="60"/>
    <n v="0"/>
  </r>
  <r>
    <s v="NM78087"/>
    <s v="BIG HACKBERRY DRAW"/>
    <s v="Y"/>
    <m/>
    <n v="11582"/>
    <s v="AMP IMPLEMENTED"/>
    <d v="1968-06-01T00:00:00"/>
    <x v="1"/>
    <s v="CARLSBAD FIELD OFFICE"/>
    <s v="CARLSBAD FIELD OFFICE"/>
    <s v="NM"/>
    <s v="LLNMP02000"/>
    <n v="3006548"/>
    <s v="CURRENT"/>
    <n v="61945"/>
    <n v="0"/>
    <n v="1676"/>
    <n v="0"/>
  </r>
  <r>
    <s v="NM78088"/>
    <s v="HARKEY CROSSING"/>
    <s v="Y"/>
    <m/>
    <n v="1280"/>
    <m/>
    <m/>
    <x v="2"/>
    <s v="CARLSBAD FIELD OFFICE"/>
    <s v="CARLSBAD FIELD OFFICE"/>
    <s v="NM"/>
    <s v="LLNMP02000"/>
    <n v="3002647"/>
    <s v="CURRENT"/>
    <n v="97509"/>
    <n v="0"/>
    <n v="317"/>
    <n v="0"/>
  </r>
  <r>
    <s v="NM78089"/>
    <s v="THREEMILE DRAW"/>
    <s v="Y"/>
    <m/>
    <n v="4065"/>
    <m/>
    <m/>
    <x v="0"/>
    <s v="CARLSBAD FIELD OFFICE"/>
    <s v="CARLSBAD FIELD OFFICE"/>
    <s v="NM"/>
    <s v="LLNMP02000"/>
    <n v="3006569"/>
    <s v="CURRENT"/>
    <n v="61954"/>
    <n v="0"/>
    <n v="475"/>
    <n v="0"/>
  </r>
  <r>
    <s v="NM78090"/>
    <s v="BLUE SPRING"/>
    <s v="Y"/>
    <m/>
    <n v="710"/>
    <m/>
    <m/>
    <x v="2"/>
    <s v="CARLSBAD FIELD OFFICE"/>
    <s v="CARLSBAD FIELD OFFICE"/>
    <s v="NM"/>
    <s v="LLNMP02000"/>
    <n v="3002498"/>
    <s v="CURRENT"/>
    <n v="90405"/>
    <n v="0"/>
    <n v="72"/>
    <n v="0"/>
  </r>
  <r>
    <s v="NM78091"/>
    <s v="FOREHAND CROSSING"/>
    <s v="Y"/>
    <m/>
    <n v="2317"/>
    <m/>
    <m/>
    <x v="0"/>
    <s v="CARLSBAD FIELD OFFICE"/>
    <s v="CARLSBAD FIELD OFFICE"/>
    <s v="NM"/>
    <s v="LLNMP02000"/>
    <n v="3006625"/>
    <s v="CURRENT"/>
    <n v="61956"/>
    <n v="0"/>
    <n v="300"/>
    <n v="0"/>
  </r>
  <r>
    <s v="NM78092"/>
    <s v="FLUME DRAW HILLS"/>
    <s v="Y"/>
    <m/>
    <n v="1440"/>
    <m/>
    <m/>
    <x v="2"/>
    <s v="CARLSBAD FIELD OFFICE"/>
    <s v="CARLSBAD FIELD OFFICE"/>
    <s v="NM"/>
    <s v="LLNMP02000"/>
    <n v="3002536"/>
    <s v="CURRENT"/>
    <n v="92898"/>
    <n v="0"/>
    <n v="194"/>
    <n v="0"/>
  </r>
  <r>
    <s v="NM78094"/>
    <s v="CHINA DRAW"/>
    <s v="Y"/>
    <m/>
    <n v="3546"/>
    <m/>
    <m/>
    <x v="2"/>
    <s v="CARLSBAD FIELD OFFICE"/>
    <s v="CARLSBAD FIELD OFFICE"/>
    <s v="NM"/>
    <s v="LLNMP02000"/>
    <n v="3027155"/>
    <s v="CURRENT"/>
    <n v="92253"/>
    <n v="0"/>
    <n v="564"/>
    <n v="0"/>
  </r>
  <r>
    <s v="NM78095"/>
    <s v="KELLY WELL"/>
    <s v="Y"/>
    <m/>
    <n v="1680"/>
    <s v="CMP IMPLEMENTED"/>
    <d v="1987-02-19T00:00:00"/>
    <x v="1"/>
    <s v="CARLSBAD FIELD OFFICE"/>
    <s v="CARLSBAD FIELD OFFICE"/>
    <s v="NM"/>
    <s v="LLNMP02000"/>
    <n v="3027142"/>
    <s v="CURRENT"/>
    <n v="55517"/>
    <n v="0"/>
    <n v="216"/>
    <n v="0"/>
  </r>
  <r>
    <s v="NM78096"/>
    <s v="SALT DRAW"/>
    <s v="Y"/>
    <m/>
    <n v="3900"/>
    <m/>
    <m/>
    <x v="1"/>
    <s v="CARLSBAD FIELD OFFICE"/>
    <s v="CARLSBAD FIELD OFFICE"/>
    <s v="NM"/>
    <s v="LLNMP02000"/>
    <n v="3001806"/>
    <s v="CURRENT"/>
    <n v="66954"/>
    <n v="0"/>
    <n v="337"/>
    <n v="0"/>
  </r>
  <r>
    <s v="NM78097"/>
    <s v="WILLOW LAKE"/>
    <s v="Y"/>
    <m/>
    <n v="3436"/>
    <s v="CMP IMPLEMENTED"/>
    <d v="1992-09-30T00:00:00"/>
    <x v="1"/>
    <s v="CARLSBAD FIELD OFFICE"/>
    <s v="CARLSBAD FIELD OFFICE"/>
    <s v="NM"/>
    <s v="LLNMP02000"/>
    <n v="3022326"/>
    <s v="CURRENT"/>
    <n v="62008"/>
    <n v="0"/>
    <n v="290"/>
    <n v="0"/>
  </r>
  <r>
    <s v="NM78098"/>
    <s v="OTIS"/>
    <s v="Y"/>
    <m/>
    <n v="480"/>
    <m/>
    <m/>
    <x v="2"/>
    <s v="CARLSBAD FIELD OFFICE"/>
    <s v="CARLSBAD FIELD OFFICE"/>
    <s v="NM"/>
    <s v="LLNMP02000"/>
    <n v="3026519"/>
    <s v="CURRENT"/>
    <n v="62025"/>
    <n v="0"/>
    <n v="84"/>
    <n v="0"/>
  </r>
  <r>
    <s v="NM78099"/>
    <s v="HERRADURA BEND"/>
    <s v="Y"/>
    <m/>
    <n v="845"/>
    <m/>
    <m/>
    <x v="1"/>
    <s v="CARLSBAD FIELD OFFICE"/>
    <s v="CARLSBAD FIELD OFFICE"/>
    <s v="NM"/>
    <s v="LLNMP02000"/>
    <n v="3001636"/>
    <s v="CURRENT"/>
    <n v="62017"/>
    <n v="0"/>
    <n v="228"/>
    <n v="0"/>
  </r>
  <r>
    <s v="NM78100"/>
    <s v="MOSLEY CANYON"/>
    <s v="Y"/>
    <m/>
    <n v="2836"/>
    <m/>
    <m/>
    <x v="1"/>
    <s v="CARLSBAD FIELD OFFICE"/>
    <s v="CARLSBAD FIELD OFFICE"/>
    <s v="NM"/>
    <s v="LLNMP02000"/>
    <n v="3001544"/>
    <s v="CURRENT"/>
    <n v="57149"/>
    <n v="0"/>
    <n v="670"/>
    <n v="0"/>
  </r>
  <r>
    <s v="NM78101"/>
    <s v="RED BLUFF DRAW"/>
    <s v="Y"/>
    <m/>
    <n v="360"/>
    <m/>
    <m/>
    <x v="2"/>
    <s v="CARLSBAD FIELD OFFICE"/>
    <s v="CARLSBAD FIELD OFFICE"/>
    <s v="NM"/>
    <s v="LLNMP02000"/>
    <n v="3001807"/>
    <s v="CURRENT"/>
    <n v="66956"/>
    <n v="0"/>
    <n v="72"/>
    <n v="0"/>
  </r>
  <r>
    <s v="NM78102"/>
    <s v="LOWER REED WELL"/>
    <s v="Y"/>
    <m/>
    <n v="3850"/>
    <m/>
    <m/>
    <x v="0"/>
    <s v="CARLSBAD FIELD OFFICE"/>
    <s v="CARLSBAD FIELD OFFICE"/>
    <s v="NM"/>
    <s v="LLNMP02000"/>
    <n v="3000931"/>
    <s v="CURRENT"/>
    <n v="79569"/>
    <n v="0"/>
    <n v="694"/>
    <n v="0"/>
  </r>
  <r>
    <s v="NM78103"/>
    <s v="TECOLOTE PEAK"/>
    <s v="Y"/>
    <m/>
    <n v="7363"/>
    <s v="CMP IMPLEMENTED"/>
    <d v="1987-08-24T00:00:00"/>
    <x v="1"/>
    <s v="CARLSBAD FIELD OFFICE"/>
    <s v="CARLSBAD FIELD OFFICE"/>
    <s v="NM"/>
    <s v="LLNMP02000"/>
    <n v="3001349"/>
    <s v="CURRENT"/>
    <n v="66991"/>
    <n v="0"/>
    <n v="1104"/>
    <n v="0"/>
  </r>
  <r>
    <s v="NM78104"/>
    <s v="COTTONWOOD HILLS"/>
    <s v="Y"/>
    <m/>
    <n v="9226"/>
    <m/>
    <m/>
    <x v="0"/>
    <s v="CARLSBAD FIELD OFFICE"/>
    <s v="CARLSBAD FIELD OFFICE"/>
    <s v="NM"/>
    <s v="LLNMP02000"/>
    <n v="3006684"/>
    <s v="CURRENT"/>
    <n v="55478"/>
    <n v="0"/>
    <n v="1549"/>
    <n v="0"/>
  </r>
  <r>
    <s v="NM78106"/>
    <s v="COTTONWOOD SPRINGS"/>
    <s v="Y"/>
    <m/>
    <n v="11330"/>
    <s v="CMP IMPLEMENTED"/>
    <d v="1990-01-11T00:00:00"/>
    <x v="1"/>
    <s v="CARLSBAD FIELD OFFICE"/>
    <s v="CARLSBAD FIELD OFFICE"/>
    <s v="NM"/>
    <s v="LLNMP02000"/>
    <n v="3000630"/>
    <s v="CURRENT"/>
    <n v="39603"/>
    <n v="0"/>
    <n v="1803"/>
    <n v="0"/>
  </r>
  <r>
    <s v="NM78107"/>
    <s v="HAY HOLLOW"/>
    <s v="Y"/>
    <m/>
    <n v="8583"/>
    <s v="CMP IMPLEMENTED"/>
    <d v="1992-09-25T00:00:00"/>
    <x v="0"/>
    <s v="CARLSBAD FIELD OFFICE"/>
    <s v="CARLSBAD FIELD OFFICE"/>
    <s v="NM"/>
    <s v="LLNMP02000"/>
    <n v="3006676"/>
    <s v="CURRENT"/>
    <n v="42836"/>
    <n v="0"/>
    <n v="1200"/>
    <n v="0"/>
  </r>
  <r>
    <s v="NM78108"/>
    <s v="JUMPING SPRINGS"/>
    <s v="Y"/>
    <m/>
    <n v="12563"/>
    <m/>
    <m/>
    <x v="1"/>
    <s v="CARLSBAD FIELD OFFICE"/>
    <s v="CARLSBAD FIELD OFFICE"/>
    <s v="NM"/>
    <s v="LLNMP02000"/>
    <n v="3026965"/>
    <s v="CURRENT"/>
    <n v="50142"/>
    <n v="0"/>
    <n v="1801"/>
    <n v="0"/>
  </r>
  <r>
    <s v="NM78109"/>
    <s v="LOBO"/>
    <s v="Y"/>
    <m/>
    <n v="9406"/>
    <s v="CMP IMPLEMENTED"/>
    <d v="1990-01-11T00:00:00"/>
    <x v="1"/>
    <s v="CARLSBAD FIELD OFFICE"/>
    <s v="CARLSBAD FIELD OFFICE"/>
    <s v="NM"/>
    <s v="LLNMP02000"/>
    <n v="3022832"/>
    <s v="CURRENT"/>
    <n v="62010"/>
    <n v="0"/>
    <n v="1576"/>
    <n v="0"/>
  </r>
  <r>
    <s v="NM78110"/>
    <s v="NUEVO CANYON"/>
    <s v="Y"/>
    <m/>
    <n v="3440"/>
    <m/>
    <m/>
    <x v="1"/>
    <s v="CARLSBAD FIELD OFFICE"/>
    <s v="CARLSBAD FIELD OFFICE"/>
    <s v="NM"/>
    <s v="LLNMP02000"/>
    <n v="3006504"/>
    <s v="CURRENT"/>
    <n v="62024"/>
    <n v="0"/>
    <n v="356"/>
    <n v="0"/>
  </r>
  <r>
    <s v="NM78111"/>
    <s v="WHITE CITY"/>
    <s v="Y"/>
    <m/>
    <n v="2120"/>
    <m/>
    <m/>
    <x v="1"/>
    <s v="CARLSBAD FIELD OFFICE"/>
    <s v="CARLSBAD FIELD OFFICE"/>
    <s v="NM"/>
    <s v="LLNMP02000"/>
    <n v="3017519"/>
    <s v="CURRENT"/>
    <n v="79589"/>
    <n v="0"/>
    <n v="207"/>
    <n v="0"/>
  </r>
  <r>
    <s v="NM78115"/>
    <s v="SERPENTINE BENDS"/>
    <s v="Y"/>
    <m/>
    <n v="2670"/>
    <m/>
    <m/>
    <x v="0"/>
    <s v="CARLSBAD FIELD OFFICE"/>
    <s v="CARLSBAD FIELD OFFICE"/>
    <s v="NM"/>
    <s v="LLNMP02000"/>
    <n v="3000860"/>
    <s v="CURRENT"/>
    <n v="50126"/>
    <n v="0"/>
    <n v="588"/>
    <n v="0"/>
  </r>
  <r>
    <s v="NM78116"/>
    <s v="LAST CHANCE CANYON"/>
    <s v="Y"/>
    <m/>
    <n v="12847"/>
    <m/>
    <m/>
    <x v="0"/>
    <s v="CARLSBAD FIELD OFFICE"/>
    <s v="CARLSBAD FIELD OFFICE"/>
    <s v="NM"/>
    <s v="LLNMP02000"/>
    <n v="3001121"/>
    <s v="CURRENT"/>
    <n v="44459"/>
    <n v="0"/>
    <n v="3024"/>
    <n v="0"/>
  </r>
  <r>
    <s v="NM78117"/>
    <s v="WEST HESS HILLS"/>
    <s v="Y"/>
    <m/>
    <n v="1060"/>
    <m/>
    <m/>
    <x v="2"/>
    <s v="CARLSBAD FIELD OFFICE"/>
    <s v="CARLSBAD FIELD OFFICE"/>
    <s v="NM"/>
    <s v="LLNMP02000"/>
    <n v="3006549"/>
    <s v="CURRENT"/>
    <n v="61946"/>
    <n v="0"/>
    <n v="276"/>
    <n v="0"/>
  </r>
  <r>
    <s v="NM78118"/>
    <s v="HACKBERRY CANYON"/>
    <s v="Y"/>
    <m/>
    <n v="1753"/>
    <m/>
    <m/>
    <x v="0"/>
    <s v="CARLSBAD FIELD OFFICE"/>
    <s v="CARLSBAD FIELD OFFICE"/>
    <s v="NM"/>
    <s v="LLNMP02000"/>
    <n v="3000859"/>
    <s v="CURRENT"/>
    <n v="61950"/>
    <n v="0"/>
    <n v="312"/>
    <n v="0"/>
  </r>
  <r>
    <s v="NM78119"/>
    <s v="RATTLESNAKE CANYON"/>
    <s v="Y"/>
    <m/>
    <n v="2525"/>
    <m/>
    <m/>
    <x v="0"/>
    <s v="CARLSBAD FIELD OFFICE"/>
    <s v="CARLSBAD FIELD OFFICE"/>
    <s v="NM"/>
    <s v="LLNMP02000"/>
    <n v="3006612"/>
    <s v="CURRENT"/>
    <n v="55618"/>
    <n v="0"/>
    <n v="372"/>
    <n v="0"/>
  </r>
  <r>
    <s v="NM78120"/>
    <s v="BLACK RIVER"/>
    <s v="Y"/>
    <m/>
    <n v="1215"/>
    <m/>
    <m/>
    <x v="2"/>
    <s v="CARLSBAD FIELD OFFICE"/>
    <s v="CARLSBAD FIELD OFFICE"/>
    <s v="NM"/>
    <s v="LLNMP02000"/>
    <n v="3000664"/>
    <s v="CURRENT"/>
    <n v="55458"/>
    <n v="0"/>
    <n v="174"/>
    <n v="0"/>
  </r>
  <r>
    <s v="NM78121"/>
    <s v="DOUBLE CANYON"/>
    <s v="Y"/>
    <m/>
    <n v="4567"/>
    <m/>
    <m/>
    <x v="0"/>
    <s v="CARLSBAD FIELD OFFICE"/>
    <s v="CARLSBAD FIELD OFFICE"/>
    <s v="NM"/>
    <s v="LLNMP02000"/>
    <n v="3006527"/>
    <s v="CURRENT"/>
    <n v="92246"/>
    <n v="0"/>
    <n v="519"/>
    <n v="0"/>
  </r>
  <r>
    <s v="NM78122"/>
    <s v="GRAPEVINE DRAW"/>
    <s v="Y"/>
    <m/>
    <n v="5074"/>
    <m/>
    <m/>
    <x v="1"/>
    <s v="CARLSBAD FIELD OFFICE"/>
    <s v="CARLSBAD FIELD OFFICE"/>
    <s v="NM"/>
    <s v="LLNMP02000"/>
    <n v="3006587"/>
    <s v="CURRENT"/>
    <n v="79579"/>
    <n v="0"/>
    <n v="650"/>
    <n v="0"/>
  </r>
  <r>
    <s v="NM78124"/>
    <s v="STETSON SEEP"/>
    <s v="Y"/>
    <m/>
    <n v="4610"/>
    <m/>
    <m/>
    <x v="0"/>
    <s v="CARLSBAD FIELD OFFICE"/>
    <s v="CARLSBAD FIELD OFFICE"/>
    <s v="NM"/>
    <s v="LLNMP02000"/>
    <n v="3025887"/>
    <s v="CURRENT"/>
    <n v="50146"/>
    <n v="0"/>
    <n v="1188"/>
    <n v="0"/>
  </r>
  <r>
    <s v="NM78126"/>
    <s v="LOWER DOUBLE CANYON"/>
    <s v="Y"/>
    <m/>
    <n v="2309"/>
    <m/>
    <m/>
    <x v="2"/>
    <s v="CARLSBAD FIELD OFFICE"/>
    <s v="CARLSBAD FIELD OFFICE"/>
    <s v="NM"/>
    <s v="LLNMP02000"/>
    <n v="3022577"/>
    <s v="CURRENT"/>
    <n v="92251"/>
    <n v="0"/>
    <n v="259"/>
    <n v="0"/>
  </r>
  <r>
    <s v="NM78130"/>
    <s v="GRAPEVINE SPRING"/>
    <s v="Y"/>
    <m/>
    <n v="1379"/>
    <m/>
    <m/>
    <x v="2"/>
    <s v="CARLSBAD FIELD OFFICE"/>
    <s v="CARLSBAD FIELD OFFICE"/>
    <s v="NM"/>
    <s v="LLNMP02000"/>
    <n v="3006545"/>
    <s v="CURRENT"/>
    <n v="61942"/>
    <n v="0"/>
    <n v="156"/>
    <n v="0"/>
  </r>
  <r>
    <s v="NM78131"/>
    <s v="THURMAN DRAW"/>
    <s v="Y"/>
    <m/>
    <n v="5470"/>
    <m/>
    <m/>
    <x v="0"/>
    <s v="CARLSBAD FIELD OFFICE"/>
    <s v="CARLSBAD FIELD OFFICE"/>
    <s v="NM"/>
    <s v="LLNMP02000"/>
    <n v="3025546"/>
    <s v="CURRENT"/>
    <n v="55506"/>
    <n v="0"/>
    <n v="792"/>
    <n v="0"/>
  </r>
  <r>
    <s v="NM78136"/>
    <s v="LAZY U T SPRINGS"/>
    <s v="Y"/>
    <m/>
    <n v="11212"/>
    <m/>
    <m/>
    <x v="0"/>
    <s v="CARLSBAD FIELD OFFICE"/>
    <s v="CARLSBAD FIELD OFFICE"/>
    <s v="NM"/>
    <s v="LLNMP02000"/>
    <n v="3006552"/>
    <s v="CURRENT"/>
    <n v="69912"/>
    <n v="0"/>
    <n v="2313"/>
    <n v="0"/>
  </r>
  <r>
    <s v="NM78138"/>
    <s v="SLAUGHTER CANYON"/>
    <s v="Y"/>
    <m/>
    <n v="1891"/>
    <m/>
    <m/>
    <x v="0"/>
    <s v="CARLSBAD FIELD OFFICE"/>
    <s v="CARLSBAD FIELD OFFICE"/>
    <s v="NM"/>
    <s v="LLNMP02000"/>
    <n v="3001398"/>
    <s v="CURRENT"/>
    <n v="53791"/>
    <n v="0"/>
    <n v="428"/>
    <n v="0"/>
  </r>
  <r>
    <s v="NM78141"/>
    <s v="LOWER DELAWARE RIVER"/>
    <s v="Y"/>
    <m/>
    <n v="8170"/>
    <m/>
    <m/>
    <x v="1"/>
    <s v="CARLSBAD FIELD OFFICE"/>
    <s v="CARLSBAD FIELD OFFICE"/>
    <s v="NM"/>
    <s v="LLNMP02000"/>
    <n v="3026963"/>
    <s v="CURRENT"/>
    <n v="33084"/>
    <n v="0"/>
    <n v="541"/>
    <n v="0"/>
  </r>
  <r>
    <s v="NM78142"/>
    <s v="DELAWARE RIVER-WEST"/>
    <s v="Y"/>
    <m/>
    <n v="3376"/>
    <m/>
    <m/>
    <x v="0"/>
    <s v="CARLSBAD FIELD OFFICE"/>
    <s v="CARLSBAD FIELD OFFICE"/>
    <s v="NM"/>
    <s v="LLNMP02000"/>
    <n v="3002416"/>
    <s v="CURRENT"/>
    <n v="87322"/>
    <n v="0"/>
    <n v="506"/>
    <n v="0"/>
  </r>
  <r>
    <s v="NM78144"/>
    <s v="C P HILL"/>
    <s v="Y"/>
    <m/>
    <n v="21029"/>
    <s v="CMP IMPLEMENTED"/>
    <d v="1987-08-24T00:00:00"/>
    <x v="0"/>
    <s v="CARLSBAD FIELD OFFICE"/>
    <s v="CARLSBAD FIELD OFFICE"/>
    <s v="NM"/>
    <s v="LLNMP02000"/>
    <n v="3025888"/>
    <s v="CURRENT"/>
    <n v="54007"/>
    <n v="0"/>
    <n v="2993"/>
    <n v="0"/>
  </r>
  <r>
    <s v="NM78145"/>
    <s v="PECOS RIVER"/>
    <s v="Y"/>
    <m/>
    <n v="110"/>
    <m/>
    <m/>
    <x v="2"/>
    <s v="CARLSBAD FIELD OFFICE"/>
    <s v="CARLSBAD FIELD OFFICE"/>
    <s v="NM"/>
    <s v="LLNMP02000"/>
    <n v="3001487"/>
    <s v="CURRENT"/>
    <n v="79576"/>
    <n v="0"/>
    <n v="15"/>
    <n v="0"/>
  </r>
  <r>
    <s v="NM78146"/>
    <s v="RAIN SPRINGS"/>
    <s v="Y"/>
    <m/>
    <n v="6728"/>
    <s v="CMP IMPLEMENTED"/>
    <d v="1992-09-28T00:00:00"/>
    <x v="1"/>
    <s v="CARLSBAD FIELD OFFICE"/>
    <s v="CARLSBAD FIELD OFFICE"/>
    <s v="NM"/>
    <s v="LLNMP02000"/>
    <n v="3001658"/>
    <s v="CURRENT"/>
    <n v="60268"/>
    <n v="0"/>
    <n v="1150"/>
    <n v="0"/>
  </r>
  <r>
    <s v="NM78183"/>
    <s v="OLD KUYKENDALL DRAW"/>
    <s v="Y"/>
    <m/>
    <n v="5863"/>
    <m/>
    <m/>
    <x v="1"/>
    <s v="CARLSBAD FIELD OFFICE"/>
    <s v="CARLSBAD FIELD OFFICE"/>
    <s v="NM"/>
    <s v="LLNMP02000"/>
    <n v="3001205"/>
    <s v="CURRENT"/>
    <n v="61966"/>
    <n v="0"/>
    <n v="1517"/>
    <n v="0"/>
  </r>
  <r>
    <s v="NM78184"/>
    <s v="ROBINIA DRAW"/>
    <s v="Y"/>
    <m/>
    <n v="5725"/>
    <m/>
    <m/>
    <x v="1"/>
    <s v="CARLSBAD FIELD OFFICE"/>
    <s v="CARLSBAD FIELD OFFICE"/>
    <s v="NM"/>
    <s v="LLNMP02000"/>
    <n v="3001207"/>
    <s v="CURRENT"/>
    <n v="61969"/>
    <n v="0"/>
    <n v="1260"/>
    <n v="0"/>
  </r>
  <r>
    <s v="NM79001"/>
    <s v="EAGLE CREEK"/>
    <s v="Y"/>
    <m/>
    <n v="12959"/>
    <s v="AMP IMPLEMENTED"/>
    <d v="1989-08-15T00:00:00"/>
    <x v="0"/>
    <s v="CARLSBAD FIELD OFFICE"/>
    <s v="CARLSBAD FIELD OFFICE"/>
    <s v="NM"/>
    <s v="LLNMP02000"/>
    <n v="3024580"/>
    <s v="CURRENT"/>
    <n v="50154"/>
    <n v="0"/>
    <n v="3306"/>
    <n v="0"/>
  </r>
  <r>
    <s v="NM79002"/>
    <s v="FELIZ"/>
    <s v="Y"/>
    <m/>
    <n v="13158"/>
    <s v="AMP IMPLEMENTED"/>
    <d v="1970-01-01T00:00:00"/>
    <x v="0"/>
    <s v="CARLSBAD FIELD OFFICE"/>
    <s v="CARLSBAD FIELD OFFICE"/>
    <s v="NM"/>
    <s v="LLNMP02000"/>
    <n v="3006675"/>
    <s v="CURRENT"/>
    <n v="50996"/>
    <n v="766"/>
    <n v="3331"/>
    <n v="0"/>
  </r>
  <r>
    <s v="NM79005"/>
    <s v="SALT HOUSE DRAW"/>
    <s v="Y"/>
    <m/>
    <n v="14809"/>
    <m/>
    <m/>
    <x v="0"/>
    <s v="CARLSBAD FIELD OFFICE"/>
    <s v="CARLSBAD FIELD OFFICE"/>
    <s v="NM"/>
    <s v="LLNMP02000"/>
    <n v="3002417"/>
    <s v="CURRENT"/>
    <n v="87323"/>
    <n v="0"/>
    <n v="4930"/>
    <n v="0"/>
  </r>
  <r>
    <s v="NM79007"/>
    <s v="MANNING DOME"/>
    <s v="Y"/>
    <m/>
    <n v="1459"/>
    <m/>
    <m/>
    <x v="2"/>
    <s v="CARLSBAD FIELD OFFICE"/>
    <s v="CARLSBAD FIELD OFFICE"/>
    <s v="NM"/>
    <s v="LLNMP02000"/>
    <n v="3006901"/>
    <s v="CURRENT"/>
    <n v="59267"/>
    <n v="0"/>
    <n v="420"/>
    <n v="0"/>
  </r>
  <r>
    <s v="NM79008"/>
    <s v="BROWNING CANYON"/>
    <s v="Y"/>
    <m/>
    <n v="845"/>
    <m/>
    <m/>
    <x v="2"/>
    <s v="CARLSBAD FIELD OFFICE"/>
    <s v="CARLSBAD FIELD OFFICE"/>
    <s v="NM"/>
    <s v="LLNMP02000"/>
    <n v="3001101"/>
    <s v="CURRENT"/>
    <n v="44098"/>
    <n v="0"/>
    <n v="240"/>
    <n v="0"/>
  </r>
  <r>
    <s v="NM79010"/>
    <s v="TELEPHONE CANYON"/>
    <s v="Y"/>
    <m/>
    <n v="272"/>
    <m/>
    <m/>
    <x v="2"/>
    <s v="CARLSBAD FIELD OFFICE"/>
    <s v="CARLSBAD FIELD OFFICE"/>
    <s v="NM"/>
    <s v="LLNMP02000"/>
    <n v="3006855"/>
    <s v="CURRENT"/>
    <n v="50156"/>
    <n v="0"/>
    <n v="84"/>
    <n v="0"/>
  </r>
  <r>
    <s v="NM79011"/>
    <s v="BURNT CANYON"/>
    <s v="Y"/>
    <m/>
    <n v="625"/>
    <m/>
    <m/>
    <x v="2"/>
    <s v="CARLSBAD FIELD OFFICE"/>
    <s v="CARLSBAD FIELD OFFICE"/>
    <s v="NM"/>
    <s v="LLNMP02000"/>
    <n v="3006852"/>
    <s v="CURRENT"/>
    <n v="61980"/>
    <n v="0"/>
    <n v="192"/>
    <n v="0"/>
  </r>
  <r>
    <s v="NM79012"/>
    <s v="SIXTEEN SPRINGS"/>
    <s v="Y"/>
    <m/>
    <n v="227"/>
    <m/>
    <m/>
    <x v="2"/>
    <s v="CARLSBAD FIELD OFFICE"/>
    <s v="CARLSBAD FIELD OFFICE"/>
    <s v="NM"/>
    <s v="LLNMP02000"/>
    <n v="3001321"/>
    <s v="CURRENT"/>
    <n v="59413"/>
    <n v="0"/>
    <n v="72"/>
    <n v="0"/>
  </r>
  <r>
    <s v="NM79013"/>
    <s v="MCDONALD FLATS"/>
    <s v="Y"/>
    <m/>
    <n v="2208"/>
    <m/>
    <m/>
    <x v="2"/>
    <s v="CARLSBAD FIELD OFFICE"/>
    <s v="CARLSBAD FIELD OFFICE"/>
    <s v="NM"/>
    <s v="LLNMP02000"/>
    <n v="3006857"/>
    <s v="CURRENT"/>
    <n v="50162"/>
    <n v="0"/>
    <n v="632"/>
    <n v="0"/>
  </r>
  <r>
    <s v="NM79016"/>
    <s v="PENASCO CANYON"/>
    <s v="Y"/>
    <m/>
    <n v="1755"/>
    <m/>
    <m/>
    <x v="2"/>
    <s v="CARLSBAD FIELD OFFICE"/>
    <s v="CARLSBAD FIELD OFFICE"/>
    <s v="NM"/>
    <s v="LLNMP02000"/>
    <n v="3006910"/>
    <s v="CURRENT"/>
    <n v="61999"/>
    <n v="0"/>
    <n v="552"/>
    <n v="0"/>
  </r>
  <r>
    <s v="NM79017"/>
    <s v="FLYING H"/>
    <s v="Y"/>
    <m/>
    <n v="1465"/>
    <s v="AMP IMPLEMENTED"/>
    <d v="1972-10-25T00:00:00"/>
    <x v="0"/>
    <s v="CARLSBAD FIELD OFFICE"/>
    <s v="CARLSBAD FIELD OFFICE"/>
    <s v="NM"/>
    <s v="LLNMP02000"/>
    <n v="3006547"/>
    <s v="CURRENT"/>
    <n v="61943"/>
    <n v="0"/>
    <n v="503"/>
    <n v="0"/>
  </r>
  <r>
    <s v="NM79018"/>
    <s v="CHERRY FLAT"/>
    <s v="Y"/>
    <m/>
    <n v="1097"/>
    <m/>
    <m/>
    <x v="2"/>
    <s v="CARLSBAD FIELD OFFICE"/>
    <s v="CARLSBAD FIELD OFFICE"/>
    <s v="NM"/>
    <s v="LLNMP02000"/>
    <n v="3002426"/>
    <s v="CURRENT"/>
    <n v="87584"/>
    <n v="0"/>
    <n v="360"/>
    <n v="0"/>
  </r>
  <r>
    <s v="NM79019"/>
    <s v="PENASCO RIVER"/>
    <s v="Y"/>
    <m/>
    <n v="13210"/>
    <m/>
    <m/>
    <x v="0"/>
    <s v="CARLSBAD FIELD OFFICE"/>
    <s v="CARLSBAD FIELD OFFICE"/>
    <s v="NM"/>
    <s v="LLNMP02000"/>
    <n v="3006629"/>
    <s v="CURRENT"/>
    <n v="55502"/>
    <n v="0"/>
    <n v="4409"/>
    <n v="0"/>
  </r>
  <r>
    <s v="NM79020"/>
    <s v="BIG CHERRY CANYON"/>
    <s v="Y"/>
    <m/>
    <n v="2015"/>
    <m/>
    <m/>
    <x v="2"/>
    <s v="CARLSBAD FIELD OFFICE"/>
    <s v="CARLSBAD FIELD OFFICE"/>
    <s v="NM"/>
    <s v="LLNMP02000"/>
    <n v="3025774"/>
    <s v="CURRENT"/>
    <n v="62019"/>
    <n v="0"/>
    <n v="498"/>
    <n v="0"/>
  </r>
  <r>
    <s v="NM79021"/>
    <s v="PENASCO SCHOOL"/>
    <s v="Y"/>
    <m/>
    <n v="3826"/>
    <m/>
    <m/>
    <x v="0"/>
    <s v="CARLSBAD FIELD OFFICE"/>
    <s v="CARLSBAD FIELD OFFICE"/>
    <s v="NM"/>
    <s v="LLNMP02000"/>
    <n v="3026806"/>
    <s v="CURRENT"/>
    <n v="62026"/>
    <n v="0"/>
    <n v="1092"/>
    <n v="0"/>
  </r>
  <r>
    <s v="NM79022"/>
    <s v="PENASCO"/>
    <s v="Y"/>
    <m/>
    <n v="2160"/>
    <m/>
    <m/>
    <x v="2"/>
    <s v="CARLSBAD FIELD OFFICE"/>
    <s v="CARLSBAD FIELD OFFICE"/>
    <s v="NM"/>
    <s v="LLNMP02000"/>
    <n v="3006889"/>
    <s v="CURRENT"/>
    <n v="61993"/>
    <n v="0"/>
    <n v="660"/>
    <n v="0"/>
  </r>
  <r>
    <s v="NM79023"/>
    <s v="CHERRY ALLOTMENT"/>
    <s v="Y"/>
    <m/>
    <n v="200"/>
    <m/>
    <m/>
    <x v="2"/>
    <s v="CARLSBAD FIELD OFFICE"/>
    <s v="CARLSBAD FIELD OFFICE"/>
    <s v="NM"/>
    <s v="LLNMP02000"/>
    <n v="3006894"/>
    <s v="CURRENT"/>
    <n v="61998"/>
    <n v="0"/>
    <n v="60"/>
    <n v="0"/>
  </r>
  <r>
    <s v="NM79024"/>
    <s v="CUEVO EAST"/>
    <s v="Y"/>
    <m/>
    <n v="5743"/>
    <s v="AMP IMPLEMENTED"/>
    <d v="1968-03-01T00:00:00"/>
    <x v="0"/>
    <s v="CARLSBAD FIELD OFFICE"/>
    <s v="CARLSBAD FIELD OFFICE"/>
    <s v="NM"/>
    <s v="LLNMP02000"/>
    <n v="3001734"/>
    <s v="CURRENT"/>
    <n v="63732"/>
    <n v="0"/>
    <n v="1980"/>
    <n v="0"/>
  </r>
  <r>
    <s v="NM79025"/>
    <s v="CUEVO WEST"/>
    <s v="Y"/>
    <m/>
    <n v="1187"/>
    <s v="AMP IMPLEMENTED"/>
    <d v="1968-03-01T00:00:00"/>
    <x v="2"/>
    <s v="CARLSBAD FIELD OFFICE"/>
    <s v="CARLSBAD FIELD OFFICE"/>
    <s v="NM"/>
    <s v="LLNMP02000"/>
    <n v="3001735"/>
    <s v="CURRENT"/>
    <n v="63733"/>
    <n v="0"/>
    <n v="420"/>
    <n v="0"/>
  </r>
  <r>
    <s v="NM79027"/>
    <s v="PENASCO EAST"/>
    <s v="Y"/>
    <m/>
    <n v="3624"/>
    <m/>
    <m/>
    <x v="0"/>
    <s v="CARLSBAD FIELD OFFICE"/>
    <s v="CARLSBAD FIELD OFFICE"/>
    <s v="NM"/>
    <s v="LLNMP02000"/>
    <n v="3027080"/>
    <s v="CURRENT"/>
    <n v="55513"/>
    <n v="0"/>
    <n v="1200"/>
    <n v="0"/>
  </r>
  <r>
    <s v="NM79028"/>
    <s v="PRETTY BIRD HILLS"/>
    <s v="Y"/>
    <m/>
    <n v="38056"/>
    <s v="AMP IMPLEMENTED"/>
    <d v="1968-11-01T00:00:00"/>
    <x v="0"/>
    <s v="CARLSBAD FIELD OFFICE"/>
    <s v="CARLSBAD FIELD OFFICE"/>
    <s v="NM"/>
    <s v="LLNMP02000"/>
    <n v="3000726"/>
    <s v="CURRENT"/>
    <n v="61938"/>
    <n v="3056"/>
    <n v="9268"/>
    <n v="0"/>
  </r>
  <r>
    <s v="NM79029"/>
    <s v="SIXTEEN TANK"/>
    <s v="Y"/>
    <m/>
    <n v="7716"/>
    <m/>
    <m/>
    <x v="0"/>
    <s v="CARLSBAD FIELD OFFICE"/>
    <s v="CARLSBAD FIELD OFFICE"/>
    <s v="NM"/>
    <s v="LLNMP02000"/>
    <n v="3021307"/>
    <s v="CURRENT"/>
    <n v="55468"/>
    <n v="0"/>
    <n v="2178"/>
    <n v="0"/>
  </r>
  <r>
    <s v="NM79030"/>
    <s v="ENCINO DRAW"/>
    <s v="Y"/>
    <m/>
    <n v="17825"/>
    <s v="AMP IMPLEMENTED"/>
    <d v="1975-08-02T00:00:00"/>
    <x v="0"/>
    <s v="CARLSBAD FIELD OFFICE"/>
    <s v="CARLSBAD FIELD OFFICE"/>
    <s v="NM"/>
    <s v="LLNMP02000"/>
    <n v="3006520"/>
    <s v="CURRENT"/>
    <n v="55481"/>
    <n v="1269"/>
    <n v="4536"/>
    <n v="0"/>
  </r>
  <r>
    <s v="NM79031"/>
    <s v="ACRES LAKE"/>
    <s v="Y"/>
    <m/>
    <n v="8652"/>
    <m/>
    <m/>
    <x v="0"/>
    <s v="CARLSBAD FIELD OFFICE"/>
    <s v="CARLSBAD FIELD OFFICE"/>
    <s v="NM"/>
    <s v="LLNMP02000"/>
    <n v="3001972"/>
    <s v="CURRENT"/>
    <n v="80210"/>
    <n v="0"/>
    <n v="4692"/>
    <n v="0"/>
  </r>
  <r>
    <s v="NM79032"/>
    <s v="LONG CANYON"/>
    <s v="Y"/>
    <m/>
    <n v="17180"/>
    <m/>
    <m/>
    <x v="0"/>
    <s v="CARLSBAD FIELD OFFICE"/>
    <s v="CARLSBAD FIELD OFFICE"/>
    <s v="NM"/>
    <s v="LLNMP02000"/>
    <n v="3001882"/>
    <s v="CURRENT"/>
    <n v="73837"/>
    <n v="0"/>
    <n v="5688"/>
    <n v="0"/>
  </r>
  <r>
    <s v="NM79033"/>
    <s v="BUCKHORN"/>
    <s v="Y"/>
    <m/>
    <n v="3040"/>
    <m/>
    <m/>
    <x v="0"/>
    <s v="CARLSBAD FIELD OFFICE"/>
    <s v="CARLSBAD FIELD OFFICE"/>
    <s v="NM"/>
    <s v="LLNMP02000"/>
    <n v="3027256"/>
    <s v="CURRENT"/>
    <n v="55522"/>
    <n v="0"/>
    <n v="1022"/>
    <n v="0"/>
  </r>
  <r>
    <s v="NM79034"/>
    <s v="SOUTH LONG CANYON"/>
    <s v="Y"/>
    <m/>
    <n v="611"/>
    <m/>
    <m/>
    <x v="2"/>
    <s v="CARLSBAD FIELD OFFICE"/>
    <s v="CARLSBAD FIELD OFFICE"/>
    <s v="NM"/>
    <s v="LLNMP02000"/>
    <n v="3006865"/>
    <s v="CURRENT"/>
    <n v="61983"/>
    <n v="0"/>
    <n v="204"/>
    <n v="0"/>
  </r>
  <r>
    <s v="NM79036"/>
    <s v="WOODLAND"/>
    <s v="Y"/>
    <m/>
    <n v="1915"/>
    <m/>
    <m/>
    <x v="1"/>
    <s v="CARLSBAD FIELD OFFICE"/>
    <s v="CARLSBAD FIELD OFFICE"/>
    <s v="NM"/>
    <s v="LLNMP02000"/>
    <n v="3025382"/>
    <s v="CURRENT"/>
    <n v="78109"/>
    <n v="0"/>
    <n v="470"/>
    <n v="0"/>
  </r>
  <r>
    <s v="NM79037"/>
    <s v="4 MILE CANYON"/>
    <s v="Y"/>
    <m/>
    <n v="315"/>
    <m/>
    <m/>
    <x v="0"/>
    <s v="CARLSBAD FIELD OFFICE"/>
    <s v="CARLSBAD FIELD OFFICE"/>
    <s v="NM"/>
    <s v="LLNMP02000"/>
    <n v="3006883"/>
    <s v="CURRENT"/>
    <n v="97444"/>
    <n v="0"/>
    <n v="110"/>
    <n v="0"/>
  </r>
  <r>
    <s v="NM79039"/>
    <s v="CHAMPION CANYON"/>
    <s v="Y"/>
    <m/>
    <n v="2580"/>
    <m/>
    <m/>
    <x v="1"/>
    <s v="CARLSBAD FIELD OFFICE"/>
    <s v="CARLSBAD FIELD OFFICE"/>
    <s v="NM"/>
    <s v="LLNMP02000"/>
    <n v="3025381"/>
    <s v="CURRENT"/>
    <n v="78108"/>
    <n v="0"/>
    <n v="635"/>
    <n v="0"/>
  </r>
  <r>
    <s v="NM79040"/>
    <s v="SIXTEEN MILE DRAW"/>
    <s v="Y"/>
    <m/>
    <n v="7227"/>
    <m/>
    <m/>
    <x v="2"/>
    <s v="CARLSBAD FIELD OFFICE"/>
    <s v="CARLSBAD FIELD OFFICE"/>
    <s v="NM"/>
    <s v="LLNMP02000"/>
    <n v="3006729"/>
    <s v="CURRENT"/>
    <n v="36489"/>
    <n v="0"/>
    <n v="2189"/>
    <n v="0"/>
  </r>
  <r>
    <s v="NM79041"/>
    <s v="PINON"/>
    <s v="Y"/>
    <m/>
    <n v="595"/>
    <m/>
    <m/>
    <x v="2"/>
    <s v="CARLSBAD FIELD OFFICE"/>
    <s v="CARLSBAD FIELD OFFICE"/>
    <s v="NM"/>
    <s v="LLNMP02000"/>
    <n v="3025383"/>
    <s v="CURRENT"/>
    <n v="78110"/>
    <n v="0"/>
    <n v="132"/>
    <n v="0"/>
  </r>
  <r>
    <s v="NM79042"/>
    <s v="BARCLAY DRAW"/>
    <s v="Y"/>
    <m/>
    <n v="1364"/>
    <m/>
    <m/>
    <x v="2"/>
    <s v="CARLSBAD FIELD OFFICE"/>
    <s v="CARLSBAD FIELD OFFICE"/>
    <s v="NM"/>
    <s v="LLNMP02000"/>
    <n v="3001009"/>
    <s v="CURRENT"/>
    <n v="61962"/>
    <n v="0"/>
    <n v="427"/>
    <n v="0"/>
  </r>
  <r>
    <s v="NM79043"/>
    <s v="JUNIPER"/>
    <s v="Y"/>
    <m/>
    <n v="1291"/>
    <m/>
    <m/>
    <x v="2"/>
    <s v="CARLSBAD FIELD OFFICE"/>
    <s v="CARLSBAD FIELD OFFICE"/>
    <s v="NM"/>
    <s v="LLNMP02000"/>
    <n v="3006893"/>
    <s v="CURRENT"/>
    <n v="61996"/>
    <n v="0"/>
    <n v="252"/>
    <n v="0"/>
  </r>
  <r>
    <s v="NM79044"/>
    <s v="WRIGHT WELL DRAW"/>
    <s v="Y"/>
    <m/>
    <n v="1528"/>
    <m/>
    <m/>
    <x v="2"/>
    <s v="CARLSBAD FIELD OFFICE"/>
    <s v="CARLSBAD FIELD OFFICE"/>
    <s v="NM"/>
    <s v="LLNMP02000"/>
    <n v="3002538"/>
    <s v="CURRENT"/>
    <n v="92949"/>
    <n v="0"/>
    <n v="504"/>
    <n v="0"/>
  </r>
  <r>
    <s v="NM79045"/>
    <s v="BEAR CANYON"/>
    <s v="Y"/>
    <m/>
    <n v="4158"/>
    <s v="AMP IMPLEMENTED"/>
    <d v="1968-05-01T00:00:00"/>
    <x v="0"/>
    <s v="CARLSBAD FIELD OFFICE"/>
    <s v="CARLSBAD FIELD OFFICE"/>
    <s v="NM"/>
    <s v="LLNMP02000"/>
    <n v="3006672"/>
    <s v="CURRENT"/>
    <n v="55476"/>
    <n v="0"/>
    <n v="1386"/>
    <n v="0"/>
  </r>
  <r>
    <s v="NM79046"/>
    <s v="CROOKED CREEK"/>
    <s v="Y"/>
    <m/>
    <n v="7448"/>
    <m/>
    <m/>
    <x v="0"/>
    <s v="CARLSBAD FIELD OFFICE"/>
    <s v="CARLSBAD FIELD OFFICE"/>
    <s v="NM"/>
    <s v="LLNMP02000"/>
    <n v="3001971"/>
    <s v="CURRENT"/>
    <n v="80206"/>
    <n v="0"/>
    <n v="2362"/>
    <n v="0"/>
  </r>
  <r>
    <s v="NM79048"/>
    <s v="UPPER SEGREST DRAW"/>
    <s v="Y"/>
    <m/>
    <n v="5977"/>
    <s v="AMP IMPLEMENTED"/>
    <d v="1988-03-01T00:00:00"/>
    <x v="1"/>
    <s v="CARLSBAD FIELD OFFICE"/>
    <s v="CARLSBAD FIELD OFFICE"/>
    <s v="NM"/>
    <s v="LLNMP02000"/>
    <n v="3006501"/>
    <s v="CURRENT"/>
    <n v="79578"/>
    <n v="0"/>
    <n v="1785"/>
    <n v="0"/>
  </r>
  <r>
    <s v="NM79049"/>
    <s v="UPPER PACKSADDLE CAN"/>
    <s v="Y"/>
    <m/>
    <n v="1580"/>
    <s v="AMP IMPLEMENTED"/>
    <d v="1983-03-17T00:00:00"/>
    <x v="2"/>
    <s v="CARLSBAD FIELD OFFICE"/>
    <s v="CARLSBAD FIELD OFFICE"/>
    <s v="NM"/>
    <s v="LLNMP02000"/>
    <n v="3001664"/>
    <s v="CURRENT"/>
    <n v="60415"/>
    <n v="168"/>
    <n v="288"/>
    <n v="0"/>
  </r>
  <r>
    <s v="NM79050"/>
    <s v="CHERRY CANYON"/>
    <s v="Y"/>
    <m/>
    <n v="940"/>
    <m/>
    <m/>
    <x v="2"/>
    <s v="CARLSBAD FIELD OFFICE"/>
    <s v="CARLSBAD FIELD OFFICE"/>
    <s v="NM"/>
    <s v="LLNMP02000"/>
    <n v="3001097"/>
    <s v="CURRENT"/>
    <n v="61964"/>
    <n v="0"/>
    <n v="312"/>
    <n v="0"/>
  </r>
  <r>
    <s v="NM79051"/>
    <s v="THIMBLE CANYON"/>
    <s v="Y"/>
    <m/>
    <n v="1240"/>
    <m/>
    <m/>
    <x v="2"/>
    <s v="CARLSBAD FIELD OFFICE"/>
    <s v="CARLSBAD FIELD OFFICE"/>
    <s v="NM"/>
    <s v="LLNMP02000"/>
    <n v="3001098"/>
    <s v="CURRENT"/>
    <n v="87778"/>
    <n v="0"/>
    <n v="390"/>
    <n v="0"/>
  </r>
  <r>
    <s v="NM79054"/>
    <s v="STEVENS DRAW"/>
    <s v="Y"/>
    <m/>
    <n v="102"/>
    <m/>
    <m/>
    <x v="2"/>
    <s v="CARLSBAD FIELD OFFICE"/>
    <s v="CARLSBAD FIELD OFFICE"/>
    <s v="NM"/>
    <s v="LLNMP02000"/>
    <n v="3006912"/>
    <s v="CURRENT"/>
    <n v="55496"/>
    <n v="0"/>
    <n v="53"/>
    <n v="0"/>
  </r>
  <r>
    <s v="NM79056"/>
    <s v="RIM"/>
    <s v="Y"/>
    <m/>
    <n v="598"/>
    <m/>
    <m/>
    <x v="1"/>
    <s v="CARLSBAD FIELD OFFICE"/>
    <s v="CARLSBAD FIELD OFFICE"/>
    <s v="NM"/>
    <s v="LLNMP02000"/>
    <n v="3002619"/>
    <s v="CURRENT"/>
    <n v="96062"/>
    <n v="0"/>
    <n v="204"/>
    <n v="0"/>
  </r>
  <r>
    <s v="NM79099"/>
    <s v="CROOKED CANYON"/>
    <s v="Y"/>
    <m/>
    <n v="6060"/>
    <m/>
    <m/>
    <x v="0"/>
    <s v="CARLSBAD FIELD OFFICE"/>
    <s v="CARLSBAD FIELD OFFICE"/>
    <s v="NM"/>
    <s v="LLNMP02000"/>
    <n v="3001941"/>
    <s v="CURRENT"/>
    <n v="78530"/>
    <n v="0"/>
    <n v="2146"/>
    <n v="0"/>
  </r>
  <r>
    <s v="NM79104"/>
    <s v="OX YOKE"/>
    <s v="Y"/>
    <m/>
    <n v="24176"/>
    <m/>
    <m/>
    <x v="0"/>
    <s v="CARLSBAD FIELD OFFICE"/>
    <s v="CARLSBAD FIELD OFFICE"/>
    <s v="NM"/>
    <s v="LLNMP02000"/>
    <n v="3002516"/>
    <s v="CURRENT"/>
    <n v="91675"/>
    <n v="0"/>
    <n v="8169"/>
    <n v="0"/>
  </r>
  <r>
    <s v="NM79109"/>
    <s v="CROOKED CANYON - II"/>
    <s v="Y"/>
    <m/>
    <n v="349"/>
    <m/>
    <m/>
    <x v="0"/>
    <s v="CARLSBAD FIELD OFFICE"/>
    <s v="CARLSBAD FIELD OFFICE"/>
    <s v="NM"/>
    <s v="LLNMP02000"/>
    <n v="3001940"/>
    <s v="CURRENT"/>
    <n v="78529"/>
    <n v="0"/>
    <n v="120"/>
    <n v="0"/>
  </r>
  <r>
    <s v="NM79127"/>
    <s v="COX CANYON - II"/>
    <s v="Y"/>
    <m/>
    <n v="205"/>
    <m/>
    <m/>
    <x v="2"/>
    <s v="CARLSBAD FIELD OFFICE"/>
    <s v="CARLSBAD FIELD OFFICE"/>
    <s v="NM"/>
    <s v="LLNMP02000"/>
    <n v="3006927"/>
    <s v="CURRENT"/>
    <n v="77234"/>
    <n v="0"/>
    <n v="48"/>
    <n v="0"/>
  </r>
  <r>
    <s v="NM79129"/>
    <s v="4 MILE CANYON - II"/>
    <s v="Y"/>
    <m/>
    <n v="65"/>
    <m/>
    <m/>
    <x v="2"/>
    <s v="CARLSBAD FIELD OFFICE"/>
    <s v="CARLSBAD FIELD OFFICE"/>
    <s v="NM"/>
    <s v="LLNMP02000"/>
    <n v="3006929"/>
    <s v="CURRENT"/>
    <n v="69919"/>
    <n v="0"/>
    <n v="24"/>
    <n v="0"/>
  </r>
  <r>
    <s v="NM79140"/>
    <s v="NORTH UNIT"/>
    <s v="Y"/>
    <m/>
    <n v="7644"/>
    <m/>
    <m/>
    <x v="0"/>
    <s v="CARLSBAD FIELD OFFICE"/>
    <s v="CARLSBAD FIELD OFFICE"/>
    <s v="NM"/>
    <s v="LLNMP02000"/>
    <n v="3002433"/>
    <s v="CURRENT"/>
    <n v="88119"/>
    <n v="0"/>
    <n v="2104"/>
    <n v="0"/>
  </r>
  <r>
    <s v="NM79225"/>
    <s v="COX CANYON"/>
    <s v="Y"/>
    <m/>
    <n v="1286"/>
    <m/>
    <m/>
    <x v="2"/>
    <s v="CARLSBAD FIELD OFFICE"/>
    <s v="CARLSBAD FIELD OFFICE"/>
    <s v="NM"/>
    <s v="LLNMP02000"/>
    <n v="3007025"/>
    <s v="CURRENT"/>
    <n v="66409"/>
    <n v="0"/>
    <n v="446"/>
    <n v="0"/>
  </r>
  <r>
    <s v="NM79226"/>
    <s v="COX CANYON - E"/>
    <s v="Y"/>
    <m/>
    <n v="1035"/>
    <m/>
    <m/>
    <x v="2"/>
    <s v="CARLSBAD FIELD OFFICE"/>
    <s v="CARLSBAD FIELD OFFICE"/>
    <s v="NM"/>
    <s v="LLNMP02000"/>
    <n v="3007026"/>
    <s v="CURRENT"/>
    <n v="77235"/>
    <n v="0"/>
    <n v="327"/>
    <n v="0"/>
  </r>
  <r>
    <s v="NM79228"/>
    <s v="4 MILE CANYON - E"/>
    <s v="Y"/>
    <m/>
    <n v="890"/>
    <m/>
    <m/>
    <x v="2"/>
    <s v="CARLSBAD FIELD OFFICE"/>
    <s v="CARLSBAD FIELD OFFICE"/>
    <s v="NM"/>
    <s v="LLNMP02000"/>
    <n v="3007028"/>
    <s v="CURRENT"/>
    <n v="69920"/>
    <n v="0"/>
    <n v="305"/>
    <n v="0"/>
  </r>
  <r>
    <s v="NM79238"/>
    <s v="NORTH LONG CANYON"/>
    <s v="Y"/>
    <m/>
    <n v="204"/>
    <m/>
    <m/>
    <x v="2"/>
    <s v="CARLSBAD FIELD OFFICE"/>
    <s v="CARLSBAD FIELD OFFICE"/>
    <s v="NM"/>
    <s v="LLNMP02000"/>
    <n v="3001364"/>
    <s v="CURRENT"/>
    <n v="62000"/>
    <n v="0"/>
    <n v="72"/>
    <n v="0"/>
  </r>
  <r>
    <s v="NM79239"/>
    <s v="LITTLE BEAR"/>
    <s v="Y"/>
    <m/>
    <n v="160"/>
    <m/>
    <m/>
    <x v="2"/>
    <s v="CARLSBAD FIELD OFFICE"/>
    <s v="CARLSBAD FIELD OFFICE"/>
    <s v="NM"/>
    <s v="LLNMP02000"/>
    <n v="3001362"/>
    <s v="CURRENT"/>
    <n v="61994"/>
    <n v="0"/>
    <n v="72"/>
    <n v="0"/>
  </r>
  <r>
    <s v="NM79326"/>
    <s v="CUEVO"/>
    <s v="Y"/>
    <m/>
    <n v="2808"/>
    <m/>
    <m/>
    <x v="0"/>
    <s v="CARLSBAD FIELD OFFICE"/>
    <s v="CARLSBAD FIELD OFFICE"/>
    <s v="NM"/>
    <s v="LLNMP02000"/>
    <n v="3002514"/>
    <s v="CURRENT"/>
    <n v="91473"/>
    <n v="0"/>
    <n v="950"/>
    <n v="0"/>
  </r>
  <r>
    <s v="NM79327"/>
    <s v="DUNKEN"/>
    <s v="Y"/>
    <m/>
    <n v="4294"/>
    <m/>
    <m/>
    <x v="0"/>
    <s v="CARLSBAD FIELD OFFICE"/>
    <s v="CARLSBAD FIELD OFFICE"/>
    <s v="NM"/>
    <s v="LLNMP02000"/>
    <n v="3026822"/>
    <s v="CURRENT"/>
    <n v="62029"/>
    <n v="0"/>
    <n v="1428"/>
    <n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86BC99C5-6D47-4E57-A4FC-2A08FD3C7EDF}" name="PivotTable1" cacheId="2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A3:E7" firstHeaderRow="0" firstDataRow="1" firstDataCol="1"/>
  <pivotFields count="18">
    <pivotField showAll="0"/>
    <pivotField showAll="0"/>
    <pivotField showAll="0"/>
    <pivotField showAll="0"/>
    <pivotField showAll="0"/>
    <pivotField showAll="0"/>
    <pivotField showAll="0"/>
    <pivotField axis="axisRow" showAll="0">
      <items count="4">
        <item x="2"/>
        <item x="1"/>
        <item x="0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dataField="1" showAll="0"/>
    <pivotField dataField="1" showAll="0"/>
    <pivotField showAll="0"/>
  </pivotFields>
  <rowFields count="1">
    <field x="7"/>
  </rowFields>
  <rowItems count="4">
    <i>
      <x/>
    </i>
    <i>
      <x v="1"/>
    </i>
    <i>
      <x v="2"/>
    </i>
    <i t="grand">
      <x/>
    </i>
  </rowItems>
  <colFields count="1">
    <field x="-2"/>
  </colFields>
  <colItems count="4">
    <i>
      <x/>
    </i>
    <i i="1">
      <x v="1"/>
    </i>
    <i i="2">
      <x v="2"/>
    </i>
    <i i="3">
      <x v="3"/>
    </i>
  </colItems>
  <dataFields count="4">
    <dataField name="Sum of Permitted AUMs" fld="16" baseField="0" baseItem="0"/>
    <dataField name="Pct of Permitted AUMs" fld="16" showDataAs="percentOfCol" baseField="7" baseItem="0" numFmtId="10"/>
    <dataField name="Sum of Suspended AUMs" fld="15" baseField="0" baseItem="0"/>
    <dataField name="Pct of Suspended AUMs" fld="15" showDataAs="percentOfCol" baseField="7" baseItem="0" numFmtId="10"/>
  </dataFields>
  <formats count="1">
    <format dxfId="1">
      <pivotArea dataOnly="0" labelOnly="1" outline="0" fieldPosition="0">
        <references count="1">
          <reference field="4294967294" count="4">
            <x v="0"/>
            <x v="1"/>
            <x v="2"/>
            <x v="3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5812899D-0D9E-4002-B0B4-A9311B4336A7}" name="PivotTable2" cacheId="3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A3:E7" firstHeaderRow="0" firstDataRow="1" firstDataCol="1"/>
  <pivotFields count="18">
    <pivotField dataField="1" showAll="0"/>
    <pivotField showAll="0"/>
    <pivotField showAll="0"/>
    <pivotField showAll="0"/>
    <pivotField dataField="1" showAll="0"/>
    <pivotField showAll="0"/>
    <pivotField showAll="0"/>
    <pivotField axis="axisRow" showAll="0">
      <items count="4">
        <item x="2"/>
        <item x="1"/>
        <item x="0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</pivotFields>
  <rowFields count="1">
    <field x="7"/>
  </rowFields>
  <rowItems count="4">
    <i>
      <x/>
    </i>
    <i>
      <x v="1"/>
    </i>
    <i>
      <x v="2"/>
    </i>
    <i t="grand">
      <x/>
    </i>
  </rowItems>
  <colFields count="1">
    <field x="-2"/>
  </colFields>
  <colItems count="4">
    <i>
      <x/>
    </i>
    <i i="1">
      <x v="1"/>
    </i>
    <i i="2">
      <x v="2"/>
    </i>
    <i i="3">
      <x v="3"/>
    </i>
  </colItems>
  <dataFields count="4">
    <dataField name="Sum of Public Acres" fld="4" baseField="0" baseItem="0"/>
    <dataField name="Pct of Public Acres" fld="4" showDataAs="percentOfCol" baseField="7" baseItem="0" numFmtId="10"/>
    <dataField name="Count of Allotments" fld="0" subtotal="count" baseField="7" baseItem="2"/>
    <dataField name="Pct  of Allotments" fld="0" subtotal="count" showDataAs="percentOfCol" baseField="7" baseItem="2" numFmtId="10"/>
  </dataFields>
  <formats count="1">
    <format dxfId="0">
      <pivotArea dataOnly="0" labelOnly="1" outline="0" fieldPosition="0">
        <references count="1">
          <reference field="4294967294" count="4">
            <x v="0"/>
            <x v="1"/>
            <x v="2"/>
            <x v="3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ivotTable" Target="../pivotTables/pivot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7F36DD-E8AC-4729-88CF-CA55010BF1FB}">
  <dimension ref="A1:R277"/>
  <sheetViews>
    <sheetView tabSelected="1" workbookViewId="0"/>
  </sheetViews>
  <sheetFormatPr defaultRowHeight="15" x14ac:dyDescent="0.25"/>
  <sheetData>
    <row r="1" spans="1:1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</row>
    <row r="2" spans="1:18" x14ac:dyDescent="0.25">
      <c r="A2" t="s">
        <v>17</v>
      </c>
      <c r="B2" t="s">
        <v>18</v>
      </c>
      <c r="C2" t="s">
        <v>19</v>
      </c>
      <c r="E2">
        <v>13099</v>
      </c>
      <c r="H2" t="s">
        <v>20</v>
      </c>
      <c r="I2" t="s">
        <v>21</v>
      </c>
      <c r="J2" t="s">
        <v>21</v>
      </c>
      <c r="K2" t="s">
        <v>22</v>
      </c>
      <c r="L2" t="s">
        <v>23</v>
      </c>
      <c r="M2">
        <v>3002434</v>
      </c>
      <c r="N2" t="s">
        <v>24</v>
      </c>
      <c r="O2">
        <v>88120</v>
      </c>
      <c r="P2">
        <v>0</v>
      </c>
      <c r="Q2">
        <v>4235</v>
      </c>
      <c r="R2">
        <v>0</v>
      </c>
    </row>
    <row r="3" spans="1:18" x14ac:dyDescent="0.25">
      <c r="A3" t="s">
        <v>25</v>
      </c>
      <c r="B3" t="s">
        <v>26</v>
      </c>
      <c r="C3" t="s">
        <v>19</v>
      </c>
      <c r="E3">
        <v>4015</v>
      </c>
      <c r="H3" t="s">
        <v>20</v>
      </c>
      <c r="I3" t="s">
        <v>21</v>
      </c>
      <c r="J3" t="s">
        <v>21</v>
      </c>
      <c r="K3" t="s">
        <v>22</v>
      </c>
      <c r="L3" t="s">
        <v>23</v>
      </c>
      <c r="M3">
        <v>3001958</v>
      </c>
      <c r="N3" t="s">
        <v>24</v>
      </c>
      <c r="O3">
        <v>79652</v>
      </c>
      <c r="P3">
        <v>0</v>
      </c>
      <c r="Q3">
        <v>1191</v>
      </c>
      <c r="R3">
        <v>0</v>
      </c>
    </row>
    <row r="4" spans="1:18" x14ac:dyDescent="0.25">
      <c r="A4" t="s">
        <v>27</v>
      </c>
      <c r="B4" t="s">
        <v>28</v>
      </c>
      <c r="C4" t="s">
        <v>19</v>
      </c>
      <c r="E4">
        <v>7289</v>
      </c>
      <c r="H4" t="s">
        <v>29</v>
      </c>
      <c r="I4" t="s">
        <v>21</v>
      </c>
      <c r="J4" t="s">
        <v>21</v>
      </c>
      <c r="K4" t="s">
        <v>22</v>
      </c>
      <c r="L4" t="s">
        <v>23</v>
      </c>
      <c r="M4">
        <v>3002240</v>
      </c>
      <c r="N4" t="s">
        <v>24</v>
      </c>
      <c r="O4">
        <v>84868</v>
      </c>
      <c r="P4">
        <v>0</v>
      </c>
      <c r="Q4">
        <v>1956</v>
      </c>
      <c r="R4">
        <v>0</v>
      </c>
    </row>
    <row r="5" spans="1:18" x14ac:dyDescent="0.25">
      <c r="A5" t="s">
        <v>30</v>
      </c>
      <c r="B5" t="s">
        <v>31</v>
      </c>
      <c r="C5" t="s">
        <v>19</v>
      </c>
      <c r="E5">
        <v>3694</v>
      </c>
      <c r="H5" t="s">
        <v>29</v>
      </c>
      <c r="I5" t="s">
        <v>21</v>
      </c>
      <c r="J5" t="s">
        <v>21</v>
      </c>
      <c r="K5" t="s">
        <v>22</v>
      </c>
      <c r="L5" t="s">
        <v>23</v>
      </c>
      <c r="M5">
        <v>3002537</v>
      </c>
      <c r="N5" t="s">
        <v>24</v>
      </c>
      <c r="O5">
        <v>97548</v>
      </c>
      <c r="P5">
        <v>0</v>
      </c>
      <c r="Q5">
        <v>960</v>
      </c>
      <c r="R5">
        <v>0</v>
      </c>
    </row>
    <row r="6" spans="1:18" x14ac:dyDescent="0.25">
      <c r="A6" t="s">
        <v>32</v>
      </c>
      <c r="B6" t="s">
        <v>33</v>
      </c>
      <c r="C6" t="s">
        <v>19</v>
      </c>
      <c r="E6">
        <v>349</v>
      </c>
      <c r="H6" t="s">
        <v>20</v>
      </c>
      <c r="I6" t="s">
        <v>21</v>
      </c>
      <c r="J6" t="s">
        <v>21</v>
      </c>
      <c r="K6" t="s">
        <v>22</v>
      </c>
      <c r="L6" t="s">
        <v>23</v>
      </c>
      <c r="M6">
        <v>3003920</v>
      </c>
      <c r="N6" t="s">
        <v>24</v>
      </c>
      <c r="O6">
        <v>42714</v>
      </c>
      <c r="P6">
        <v>0</v>
      </c>
      <c r="Q6">
        <v>108</v>
      </c>
      <c r="R6">
        <v>0</v>
      </c>
    </row>
    <row r="7" spans="1:18" x14ac:dyDescent="0.25">
      <c r="A7" t="s">
        <v>34</v>
      </c>
      <c r="B7" t="s">
        <v>35</v>
      </c>
      <c r="C7" t="s">
        <v>19</v>
      </c>
      <c r="E7">
        <v>24745</v>
      </c>
      <c r="H7" t="s">
        <v>20</v>
      </c>
      <c r="I7" t="s">
        <v>21</v>
      </c>
      <c r="J7" t="s">
        <v>21</v>
      </c>
      <c r="K7" t="s">
        <v>22</v>
      </c>
      <c r="L7" t="s">
        <v>23</v>
      </c>
      <c r="M7">
        <v>3001973</v>
      </c>
      <c r="N7" t="s">
        <v>24</v>
      </c>
      <c r="O7">
        <v>80236</v>
      </c>
      <c r="P7">
        <v>0</v>
      </c>
      <c r="Q7">
        <v>6430</v>
      </c>
      <c r="R7">
        <v>0</v>
      </c>
    </row>
    <row r="8" spans="1:18" x14ac:dyDescent="0.25">
      <c r="A8" t="s">
        <v>36</v>
      </c>
      <c r="B8" t="s">
        <v>37</v>
      </c>
      <c r="C8" t="s">
        <v>19</v>
      </c>
      <c r="E8">
        <v>40</v>
      </c>
      <c r="H8" t="s">
        <v>38</v>
      </c>
      <c r="I8" t="s">
        <v>21</v>
      </c>
      <c r="J8" t="s">
        <v>21</v>
      </c>
      <c r="K8" t="s">
        <v>22</v>
      </c>
      <c r="L8" t="s">
        <v>23</v>
      </c>
      <c r="M8">
        <v>3006916</v>
      </c>
      <c r="N8" t="s">
        <v>24</v>
      </c>
      <c r="O8">
        <v>85671</v>
      </c>
      <c r="P8">
        <v>0</v>
      </c>
      <c r="Q8">
        <v>12</v>
      </c>
      <c r="R8">
        <v>0</v>
      </c>
    </row>
    <row r="9" spans="1:18" x14ac:dyDescent="0.25">
      <c r="A9" t="s">
        <v>39</v>
      </c>
      <c r="B9" t="s">
        <v>40</v>
      </c>
      <c r="C9" t="s">
        <v>19</v>
      </c>
      <c r="E9">
        <v>29</v>
      </c>
      <c r="H9" t="s">
        <v>38</v>
      </c>
      <c r="I9" t="s">
        <v>21</v>
      </c>
      <c r="J9" t="s">
        <v>21</v>
      </c>
      <c r="K9" t="s">
        <v>22</v>
      </c>
      <c r="L9" t="s">
        <v>23</v>
      </c>
      <c r="M9">
        <v>3006913</v>
      </c>
      <c r="N9" t="s">
        <v>24</v>
      </c>
      <c r="O9">
        <v>59269</v>
      </c>
      <c r="P9">
        <v>1</v>
      </c>
      <c r="Q9">
        <v>4</v>
      </c>
      <c r="R9">
        <v>0</v>
      </c>
    </row>
    <row r="10" spans="1:18" x14ac:dyDescent="0.25">
      <c r="A10" t="s">
        <v>41</v>
      </c>
      <c r="B10" t="s">
        <v>42</v>
      </c>
      <c r="C10" t="s">
        <v>19</v>
      </c>
      <c r="E10">
        <v>1740</v>
      </c>
      <c r="H10" t="s">
        <v>38</v>
      </c>
      <c r="I10" t="s">
        <v>21</v>
      </c>
      <c r="J10" t="s">
        <v>21</v>
      </c>
      <c r="K10" t="s">
        <v>22</v>
      </c>
      <c r="L10" t="s">
        <v>23</v>
      </c>
      <c r="M10">
        <v>3006696</v>
      </c>
      <c r="N10" t="s">
        <v>24</v>
      </c>
      <c r="O10">
        <v>55480</v>
      </c>
      <c r="P10">
        <v>22</v>
      </c>
      <c r="Q10">
        <v>338</v>
      </c>
      <c r="R10">
        <v>0</v>
      </c>
    </row>
    <row r="11" spans="1:18" x14ac:dyDescent="0.25">
      <c r="A11" t="s">
        <v>43</v>
      </c>
      <c r="B11" t="s">
        <v>44</v>
      </c>
      <c r="C11" t="s">
        <v>19</v>
      </c>
      <c r="E11">
        <v>16760</v>
      </c>
      <c r="H11" t="s">
        <v>29</v>
      </c>
      <c r="I11" t="s">
        <v>21</v>
      </c>
      <c r="J11" t="s">
        <v>21</v>
      </c>
      <c r="K11" t="s">
        <v>22</v>
      </c>
      <c r="L11" t="s">
        <v>23</v>
      </c>
      <c r="M11">
        <v>3006664</v>
      </c>
      <c r="N11" t="s">
        <v>24</v>
      </c>
      <c r="O11">
        <v>61989</v>
      </c>
      <c r="P11">
        <v>593</v>
      </c>
      <c r="Q11">
        <v>1759</v>
      </c>
      <c r="R11">
        <v>0</v>
      </c>
    </row>
    <row r="12" spans="1:18" x14ac:dyDescent="0.25">
      <c r="A12" t="s">
        <v>45</v>
      </c>
      <c r="B12" t="s">
        <v>46</v>
      </c>
      <c r="C12" t="s">
        <v>19</v>
      </c>
      <c r="E12">
        <v>12448</v>
      </c>
      <c r="H12" t="s">
        <v>20</v>
      </c>
      <c r="I12" t="s">
        <v>21</v>
      </c>
      <c r="J12" t="s">
        <v>21</v>
      </c>
      <c r="K12" t="s">
        <v>22</v>
      </c>
      <c r="L12" t="s">
        <v>23</v>
      </c>
      <c r="M12">
        <v>3002409</v>
      </c>
      <c r="N12" t="s">
        <v>24</v>
      </c>
      <c r="O12">
        <v>86850</v>
      </c>
      <c r="P12">
        <v>596</v>
      </c>
      <c r="Q12">
        <v>1452</v>
      </c>
      <c r="R12">
        <v>0</v>
      </c>
    </row>
    <row r="13" spans="1:18" x14ac:dyDescent="0.25">
      <c r="A13" t="s">
        <v>47</v>
      </c>
      <c r="B13" t="s">
        <v>48</v>
      </c>
      <c r="C13" t="s">
        <v>19</v>
      </c>
      <c r="E13">
        <v>9562</v>
      </c>
      <c r="F13" t="s">
        <v>49</v>
      </c>
      <c r="G13" s="1">
        <v>32286</v>
      </c>
      <c r="H13" t="s">
        <v>29</v>
      </c>
      <c r="I13" t="s">
        <v>21</v>
      </c>
      <c r="J13" t="s">
        <v>21</v>
      </c>
      <c r="K13" t="s">
        <v>22</v>
      </c>
      <c r="L13" t="s">
        <v>23</v>
      </c>
      <c r="M13">
        <v>3002408</v>
      </c>
      <c r="N13" t="s">
        <v>24</v>
      </c>
      <c r="O13">
        <v>86849</v>
      </c>
      <c r="P13">
        <v>116</v>
      </c>
      <c r="Q13">
        <v>1339</v>
      </c>
      <c r="R13">
        <v>0</v>
      </c>
    </row>
    <row r="14" spans="1:18" x14ac:dyDescent="0.25">
      <c r="A14" t="s">
        <v>50</v>
      </c>
      <c r="B14" t="s">
        <v>51</v>
      </c>
      <c r="C14" t="s">
        <v>19</v>
      </c>
      <c r="E14">
        <v>167</v>
      </c>
      <c r="H14" t="s">
        <v>38</v>
      </c>
      <c r="I14" t="s">
        <v>21</v>
      </c>
      <c r="J14" t="s">
        <v>21</v>
      </c>
      <c r="K14" t="s">
        <v>22</v>
      </c>
      <c r="L14" t="s">
        <v>23</v>
      </c>
      <c r="M14">
        <v>3006647</v>
      </c>
      <c r="N14" t="s">
        <v>24</v>
      </c>
      <c r="O14">
        <v>55504</v>
      </c>
      <c r="P14">
        <v>0</v>
      </c>
      <c r="Q14">
        <v>48</v>
      </c>
      <c r="R14">
        <v>0</v>
      </c>
    </row>
    <row r="15" spans="1:18" x14ac:dyDescent="0.25">
      <c r="A15" t="s">
        <v>52</v>
      </c>
      <c r="B15" t="s">
        <v>53</v>
      </c>
      <c r="C15" t="s">
        <v>19</v>
      </c>
      <c r="E15">
        <v>480</v>
      </c>
      <c r="H15" t="s">
        <v>38</v>
      </c>
      <c r="I15" t="s">
        <v>21</v>
      </c>
      <c r="J15" t="s">
        <v>21</v>
      </c>
      <c r="K15" t="s">
        <v>22</v>
      </c>
      <c r="L15" t="s">
        <v>23</v>
      </c>
      <c r="M15">
        <v>3001393</v>
      </c>
      <c r="N15" t="s">
        <v>24</v>
      </c>
      <c r="O15">
        <v>66649</v>
      </c>
      <c r="P15">
        <v>42</v>
      </c>
      <c r="Q15">
        <v>46</v>
      </c>
      <c r="R15">
        <v>0</v>
      </c>
    </row>
    <row r="16" spans="1:18" x14ac:dyDescent="0.25">
      <c r="A16" t="s">
        <v>54</v>
      </c>
      <c r="B16" t="s">
        <v>55</v>
      </c>
      <c r="C16" t="s">
        <v>19</v>
      </c>
      <c r="E16">
        <v>14238</v>
      </c>
      <c r="H16" t="s">
        <v>29</v>
      </c>
      <c r="I16" t="s">
        <v>21</v>
      </c>
      <c r="J16" t="s">
        <v>21</v>
      </c>
      <c r="K16" t="s">
        <v>22</v>
      </c>
      <c r="L16" t="s">
        <v>23</v>
      </c>
      <c r="M16">
        <v>3006656</v>
      </c>
      <c r="N16" t="s">
        <v>24</v>
      </c>
      <c r="O16">
        <v>61963</v>
      </c>
      <c r="P16">
        <v>708</v>
      </c>
      <c r="Q16">
        <v>11863</v>
      </c>
      <c r="R16">
        <v>0</v>
      </c>
    </row>
    <row r="17" spans="1:18" x14ac:dyDescent="0.25">
      <c r="A17" t="s">
        <v>56</v>
      </c>
      <c r="B17" t="s">
        <v>57</v>
      </c>
      <c r="C17" t="s">
        <v>19</v>
      </c>
      <c r="E17">
        <v>40</v>
      </c>
      <c r="H17" t="s">
        <v>38</v>
      </c>
      <c r="I17" t="s">
        <v>21</v>
      </c>
      <c r="J17" t="s">
        <v>21</v>
      </c>
      <c r="K17" t="s">
        <v>22</v>
      </c>
      <c r="L17" t="s">
        <v>23</v>
      </c>
      <c r="M17">
        <v>3006890</v>
      </c>
      <c r="N17" t="s">
        <v>24</v>
      </c>
      <c r="O17">
        <v>66760</v>
      </c>
      <c r="P17">
        <v>10</v>
      </c>
      <c r="Q17">
        <v>2</v>
      </c>
      <c r="R17">
        <v>0</v>
      </c>
    </row>
    <row r="18" spans="1:18" x14ac:dyDescent="0.25">
      <c r="A18" t="s">
        <v>58</v>
      </c>
      <c r="B18" t="s">
        <v>59</v>
      </c>
      <c r="C18" t="s">
        <v>19</v>
      </c>
      <c r="E18">
        <v>320</v>
      </c>
      <c r="H18" t="s">
        <v>38</v>
      </c>
      <c r="I18" t="s">
        <v>21</v>
      </c>
      <c r="J18" t="s">
        <v>21</v>
      </c>
      <c r="K18" t="s">
        <v>22</v>
      </c>
      <c r="L18" t="s">
        <v>23</v>
      </c>
      <c r="M18">
        <v>3001157</v>
      </c>
      <c r="N18" t="s">
        <v>24</v>
      </c>
      <c r="O18">
        <v>47706</v>
      </c>
      <c r="P18">
        <v>38</v>
      </c>
      <c r="Q18">
        <v>40</v>
      </c>
      <c r="R18">
        <v>0</v>
      </c>
    </row>
    <row r="19" spans="1:18" x14ac:dyDescent="0.25">
      <c r="A19" t="s">
        <v>60</v>
      </c>
      <c r="B19" t="s">
        <v>61</v>
      </c>
      <c r="C19" t="s">
        <v>19</v>
      </c>
      <c r="E19">
        <v>260</v>
      </c>
      <c r="H19" t="s">
        <v>38</v>
      </c>
      <c r="I19" t="s">
        <v>21</v>
      </c>
      <c r="J19" t="s">
        <v>21</v>
      </c>
      <c r="K19" t="s">
        <v>22</v>
      </c>
      <c r="L19" t="s">
        <v>23</v>
      </c>
      <c r="M19">
        <v>3006902</v>
      </c>
      <c r="N19" t="s">
        <v>24</v>
      </c>
      <c r="O19">
        <v>47708</v>
      </c>
      <c r="P19">
        <v>17</v>
      </c>
      <c r="Q19">
        <v>40</v>
      </c>
      <c r="R19">
        <v>0</v>
      </c>
    </row>
    <row r="20" spans="1:18" x14ac:dyDescent="0.25">
      <c r="A20" t="s">
        <v>62</v>
      </c>
      <c r="B20" t="s">
        <v>63</v>
      </c>
      <c r="C20" t="s">
        <v>19</v>
      </c>
      <c r="E20">
        <v>1602</v>
      </c>
      <c r="H20" t="s">
        <v>38</v>
      </c>
      <c r="I20" t="s">
        <v>21</v>
      </c>
      <c r="J20" t="s">
        <v>21</v>
      </c>
      <c r="K20" t="s">
        <v>22</v>
      </c>
      <c r="L20" t="s">
        <v>23</v>
      </c>
      <c r="M20">
        <v>3006872</v>
      </c>
      <c r="N20" t="s">
        <v>24</v>
      </c>
      <c r="O20">
        <v>77230</v>
      </c>
      <c r="P20">
        <v>0</v>
      </c>
      <c r="Q20">
        <v>300</v>
      </c>
      <c r="R20">
        <v>0</v>
      </c>
    </row>
    <row r="21" spans="1:18" x14ac:dyDescent="0.25">
      <c r="A21" t="s">
        <v>64</v>
      </c>
      <c r="B21" t="s">
        <v>65</v>
      </c>
      <c r="C21" t="s">
        <v>19</v>
      </c>
      <c r="E21">
        <v>807</v>
      </c>
      <c r="H21" t="s">
        <v>38</v>
      </c>
      <c r="I21" t="s">
        <v>21</v>
      </c>
      <c r="J21" t="s">
        <v>21</v>
      </c>
      <c r="K21" t="s">
        <v>22</v>
      </c>
      <c r="L21" t="s">
        <v>23</v>
      </c>
      <c r="M21">
        <v>3002617</v>
      </c>
      <c r="N21" t="s">
        <v>24</v>
      </c>
      <c r="O21">
        <v>95984</v>
      </c>
      <c r="P21">
        <v>122</v>
      </c>
      <c r="Q21">
        <v>75</v>
      </c>
      <c r="R21">
        <v>0</v>
      </c>
    </row>
    <row r="22" spans="1:18" x14ac:dyDescent="0.25">
      <c r="A22" t="s">
        <v>66</v>
      </c>
      <c r="B22" t="s">
        <v>67</v>
      </c>
      <c r="C22" t="s">
        <v>19</v>
      </c>
      <c r="E22">
        <v>840</v>
      </c>
      <c r="H22" t="s">
        <v>38</v>
      </c>
      <c r="I22" t="s">
        <v>21</v>
      </c>
      <c r="J22" t="s">
        <v>21</v>
      </c>
      <c r="K22" t="s">
        <v>22</v>
      </c>
      <c r="L22" t="s">
        <v>23</v>
      </c>
      <c r="M22">
        <v>3023367</v>
      </c>
      <c r="N22" t="s">
        <v>24</v>
      </c>
      <c r="O22">
        <v>77231</v>
      </c>
      <c r="P22">
        <v>0</v>
      </c>
      <c r="Q22">
        <v>240</v>
      </c>
      <c r="R22">
        <v>0</v>
      </c>
    </row>
    <row r="23" spans="1:18" x14ac:dyDescent="0.25">
      <c r="A23" t="s">
        <v>68</v>
      </c>
      <c r="B23" t="s">
        <v>69</v>
      </c>
      <c r="C23" t="s">
        <v>19</v>
      </c>
      <c r="E23">
        <v>1240</v>
      </c>
      <c r="H23" t="s">
        <v>38</v>
      </c>
      <c r="I23" t="s">
        <v>21</v>
      </c>
      <c r="J23" t="s">
        <v>21</v>
      </c>
      <c r="K23" t="s">
        <v>22</v>
      </c>
      <c r="L23" t="s">
        <v>23</v>
      </c>
      <c r="M23">
        <v>3006898</v>
      </c>
      <c r="N23" t="s">
        <v>24</v>
      </c>
      <c r="O23">
        <v>77236</v>
      </c>
      <c r="P23">
        <v>59</v>
      </c>
      <c r="Q23">
        <v>57</v>
      </c>
      <c r="R23">
        <v>0</v>
      </c>
    </row>
    <row r="24" spans="1:18" x14ac:dyDescent="0.25">
      <c r="A24" t="s">
        <v>70</v>
      </c>
      <c r="B24" t="s">
        <v>71</v>
      </c>
      <c r="C24" t="s">
        <v>19</v>
      </c>
      <c r="E24">
        <v>960</v>
      </c>
      <c r="H24" t="s">
        <v>38</v>
      </c>
      <c r="I24" t="s">
        <v>21</v>
      </c>
      <c r="J24" t="s">
        <v>21</v>
      </c>
      <c r="K24" t="s">
        <v>22</v>
      </c>
      <c r="L24" t="s">
        <v>23</v>
      </c>
      <c r="M24">
        <v>3006858</v>
      </c>
      <c r="N24" t="s">
        <v>24</v>
      </c>
      <c r="O24">
        <v>66762</v>
      </c>
      <c r="P24">
        <v>170</v>
      </c>
      <c r="Q24">
        <v>96</v>
      </c>
      <c r="R24">
        <v>0</v>
      </c>
    </row>
    <row r="25" spans="1:18" x14ac:dyDescent="0.25">
      <c r="A25" t="s">
        <v>72</v>
      </c>
      <c r="B25" t="s">
        <v>73</v>
      </c>
      <c r="C25" t="s">
        <v>19</v>
      </c>
      <c r="E25">
        <v>15426</v>
      </c>
      <c r="F25" t="s">
        <v>49</v>
      </c>
      <c r="G25" s="1">
        <v>30841</v>
      </c>
      <c r="H25" t="s">
        <v>20</v>
      </c>
      <c r="I25" t="s">
        <v>21</v>
      </c>
      <c r="J25" t="s">
        <v>21</v>
      </c>
      <c r="K25" t="s">
        <v>22</v>
      </c>
      <c r="L25" t="s">
        <v>23</v>
      </c>
      <c r="M25">
        <v>3006508</v>
      </c>
      <c r="N25" t="s">
        <v>24</v>
      </c>
      <c r="O25">
        <v>97551</v>
      </c>
      <c r="P25">
        <v>0</v>
      </c>
      <c r="Q25">
        <v>3495</v>
      </c>
      <c r="R25">
        <v>0</v>
      </c>
    </row>
    <row r="26" spans="1:18" x14ac:dyDescent="0.25">
      <c r="A26" t="s">
        <v>74</v>
      </c>
      <c r="B26" t="s">
        <v>75</v>
      </c>
      <c r="C26" t="s">
        <v>19</v>
      </c>
      <c r="E26">
        <v>14346</v>
      </c>
      <c r="H26" t="s">
        <v>20</v>
      </c>
      <c r="I26" t="s">
        <v>21</v>
      </c>
      <c r="J26" t="s">
        <v>21</v>
      </c>
      <c r="K26" t="s">
        <v>22</v>
      </c>
      <c r="L26" t="s">
        <v>23</v>
      </c>
      <c r="M26">
        <v>3023433</v>
      </c>
      <c r="N26" t="s">
        <v>24</v>
      </c>
      <c r="O26">
        <v>97552</v>
      </c>
      <c r="P26">
        <v>0</v>
      </c>
      <c r="Q26">
        <v>3617</v>
      </c>
      <c r="R26">
        <v>0</v>
      </c>
    </row>
    <row r="27" spans="1:18" x14ac:dyDescent="0.25">
      <c r="A27" t="s">
        <v>76</v>
      </c>
      <c r="B27" t="s">
        <v>77</v>
      </c>
      <c r="C27" t="s">
        <v>19</v>
      </c>
      <c r="E27">
        <v>2705</v>
      </c>
      <c r="F27" t="s">
        <v>49</v>
      </c>
      <c r="G27" s="1">
        <v>24807</v>
      </c>
      <c r="H27" t="s">
        <v>20</v>
      </c>
      <c r="I27" t="s">
        <v>21</v>
      </c>
      <c r="J27" t="s">
        <v>21</v>
      </c>
      <c r="K27" t="s">
        <v>22</v>
      </c>
      <c r="L27" t="s">
        <v>23</v>
      </c>
      <c r="M27">
        <v>3025777</v>
      </c>
      <c r="N27" t="s">
        <v>24</v>
      </c>
      <c r="O27">
        <v>50147</v>
      </c>
      <c r="P27">
        <v>96</v>
      </c>
      <c r="Q27">
        <v>840</v>
      </c>
      <c r="R27">
        <v>0</v>
      </c>
    </row>
    <row r="28" spans="1:18" x14ac:dyDescent="0.25">
      <c r="A28" t="s">
        <v>78</v>
      </c>
      <c r="B28" t="s">
        <v>79</v>
      </c>
      <c r="C28" t="s">
        <v>19</v>
      </c>
      <c r="E28">
        <v>4837</v>
      </c>
      <c r="F28" t="s">
        <v>49</v>
      </c>
      <c r="G28" s="1">
        <v>31044</v>
      </c>
      <c r="H28" t="s">
        <v>20</v>
      </c>
      <c r="I28" t="s">
        <v>21</v>
      </c>
      <c r="J28" t="s">
        <v>21</v>
      </c>
      <c r="K28" t="s">
        <v>22</v>
      </c>
      <c r="L28" t="s">
        <v>23</v>
      </c>
      <c r="M28">
        <v>3000896</v>
      </c>
      <c r="N28" t="s">
        <v>24</v>
      </c>
      <c r="O28">
        <v>55466</v>
      </c>
      <c r="P28">
        <v>160</v>
      </c>
      <c r="Q28">
        <v>792</v>
      </c>
      <c r="R28">
        <v>0</v>
      </c>
    </row>
    <row r="29" spans="1:18" x14ac:dyDescent="0.25">
      <c r="A29" t="s">
        <v>80</v>
      </c>
      <c r="B29" t="s">
        <v>81</v>
      </c>
      <c r="C29" t="s">
        <v>19</v>
      </c>
      <c r="E29">
        <v>120</v>
      </c>
      <c r="H29" t="s">
        <v>38</v>
      </c>
      <c r="I29" t="s">
        <v>21</v>
      </c>
      <c r="J29" t="s">
        <v>21</v>
      </c>
      <c r="K29" t="s">
        <v>22</v>
      </c>
      <c r="L29" t="s">
        <v>23</v>
      </c>
      <c r="M29">
        <v>3006903</v>
      </c>
      <c r="N29" t="s">
        <v>24</v>
      </c>
      <c r="O29">
        <v>87779</v>
      </c>
      <c r="P29">
        <v>11</v>
      </c>
      <c r="Q29">
        <v>12</v>
      </c>
      <c r="R29">
        <v>0</v>
      </c>
    </row>
    <row r="30" spans="1:18" x14ac:dyDescent="0.25">
      <c r="A30" t="s">
        <v>82</v>
      </c>
      <c r="B30" t="s">
        <v>83</v>
      </c>
      <c r="C30" t="s">
        <v>19</v>
      </c>
      <c r="E30">
        <v>1868</v>
      </c>
      <c r="H30" t="s">
        <v>38</v>
      </c>
      <c r="I30" t="s">
        <v>21</v>
      </c>
      <c r="J30" t="s">
        <v>21</v>
      </c>
      <c r="K30" t="s">
        <v>22</v>
      </c>
      <c r="L30" t="s">
        <v>23</v>
      </c>
      <c r="M30">
        <v>3006886</v>
      </c>
      <c r="N30" t="s">
        <v>24</v>
      </c>
      <c r="O30">
        <v>47710</v>
      </c>
      <c r="P30">
        <v>217</v>
      </c>
      <c r="Q30">
        <v>309</v>
      </c>
      <c r="R30">
        <v>0</v>
      </c>
    </row>
    <row r="31" spans="1:18" x14ac:dyDescent="0.25">
      <c r="A31" t="s">
        <v>84</v>
      </c>
      <c r="B31" t="s">
        <v>85</v>
      </c>
      <c r="C31" t="s">
        <v>19</v>
      </c>
      <c r="E31">
        <v>1122</v>
      </c>
      <c r="H31" t="s">
        <v>38</v>
      </c>
      <c r="I31" t="s">
        <v>21</v>
      </c>
      <c r="J31" t="s">
        <v>21</v>
      </c>
      <c r="K31" t="s">
        <v>22</v>
      </c>
      <c r="L31" t="s">
        <v>23</v>
      </c>
      <c r="M31">
        <v>3025430</v>
      </c>
      <c r="N31" t="s">
        <v>24</v>
      </c>
      <c r="O31">
        <v>47714</v>
      </c>
      <c r="P31">
        <v>53</v>
      </c>
      <c r="Q31">
        <v>127</v>
      </c>
      <c r="R31">
        <v>0</v>
      </c>
    </row>
    <row r="32" spans="1:18" x14ac:dyDescent="0.25">
      <c r="A32" t="s">
        <v>86</v>
      </c>
      <c r="B32" t="s">
        <v>87</v>
      </c>
      <c r="C32" t="s">
        <v>19</v>
      </c>
      <c r="E32">
        <v>12635</v>
      </c>
      <c r="H32" t="s">
        <v>38</v>
      </c>
      <c r="I32" t="s">
        <v>21</v>
      </c>
      <c r="J32" t="s">
        <v>21</v>
      </c>
      <c r="K32" t="s">
        <v>22</v>
      </c>
      <c r="L32" t="s">
        <v>23</v>
      </c>
      <c r="M32">
        <v>3006880</v>
      </c>
      <c r="N32" t="s">
        <v>24</v>
      </c>
      <c r="O32">
        <v>79586</v>
      </c>
      <c r="P32">
        <v>672</v>
      </c>
      <c r="Q32">
        <v>2016</v>
      </c>
      <c r="R32">
        <v>0</v>
      </c>
    </row>
    <row r="33" spans="1:18" x14ac:dyDescent="0.25">
      <c r="A33" t="s">
        <v>88</v>
      </c>
      <c r="B33" t="s">
        <v>89</v>
      </c>
      <c r="C33" t="s">
        <v>19</v>
      </c>
      <c r="E33">
        <v>8767</v>
      </c>
      <c r="F33" t="s">
        <v>49</v>
      </c>
      <c r="G33" s="1">
        <v>26299</v>
      </c>
      <c r="H33" t="s">
        <v>20</v>
      </c>
      <c r="I33" t="s">
        <v>21</v>
      </c>
      <c r="J33" t="s">
        <v>21</v>
      </c>
      <c r="K33" t="s">
        <v>22</v>
      </c>
      <c r="L33" t="s">
        <v>23</v>
      </c>
      <c r="M33">
        <v>3002518</v>
      </c>
      <c r="N33" t="s">
        <v>24</v>
      </c>
      <c r="O33">
        <v>91677</v>
      </c>
      <c r="P33">
        <v>456</v>
      </c>
      <c r="Q33">
        <v>1805</v>
      </c>
      <c r="R33">
        <v>0</v>
      </c>
    </row>
    <row r="34" spans="1:18" x14ac:dyDescent="0.25">
      <c r="A34" t="s">
        <v>90</v>
      </c>
      <c r="B34" t="s">
        <v>91</v>
      </c>
      <c r="C34" t="s">
        <v>19</v>
      </c>
      <c r="E34">
        <v>7297</v>
      </c>
      <c r="H34" t="s">
        <v>20</v>
      </c>
      <c r="I34" t="s">
        <v>21</v>
      </c>
      <c r="J34" t="s">
        <v>21</v>
      </c>
      <c r="K34" t="s">
        <v>22</v>
      </c>
      <c r="L34" t="s">
        <v>23</v>
      </c>
      <c r="M34">
        <v>3006884</v>
      </c>
      <c r="N34" t="s">
        <v>24</v>
      </c>
      <c r="O34">
        <v>33087</v>
      </c>
      <c r="P34">
        <v>0</v>
      </c>
      <c r="Q34">
        <v>1167</v>
      </c>
      <c r="R34">
        <v>0</v>
      </c>
    </row>
    <row r="35" spans="1:18" x14ac:dyDescent="0.25">
      <c r="A35" t="s">
        <v>92</v>
      </c>
      <c r="B35" t="s">
        <v>93</v>
      </c>
      <c r="C35" t="s">
        <v>19</v>
      </c>
      <c r="E35">
        <v>3826</v>
      </c>
      <c r="H35" t="s">
        <v>20</v>
      </c>
      <c r="I35" t="s">
        <v>21</v>
      </c>
      <c r="J35" t="s">
        <v>21</v>
      </c>
      <c r="K35" t="s">
        <v>22</v>
      </c>
      <c r="L35" t="s">
        <v>23</v>
      </c>
      <c r="M35">
        <v>3006884</v>
      </c>
      <c r="N35" t="s">
        <v>24</v>
      </c>
      <c r="O35">
        <v>33087</v>
      </c>
      <c r="P35">
        <v>0</v>
      </c>
      <c r="Q35">
        <v>647</v>
      </c>
      <c r="R35">
        <v>0</v>
      </c>
    </row>
    <row r="36" spans="1:18" x14ac:dyDescent="0.25">
      <c r="A36" t="s">
        <v>94</v>
      </c>
      <c r="B36" t="s">
        <v>95</v>
      </c>
      <c r="C36" t="s">
        <v>19</v>
      </c>
      <c r="E36">
        <v>40</v>
      </c>
      <c r="H36" t="s">
        <v>38</v>
      </c>
      <c r="I36" t="s">
        <v>21</v>
      </c>
      <c r="J36" t="s">
        <v>21</v>
      </c>
      <c r="K36" t="s">
        <v>22</v>
      </c>
      <c r="L36" t="s">
        <v>23</v>
      </c>
      <c r="M36">
        <v>3002501</v>
      </c>
      <c r="N36" t="s">
        <v>24</v>
      </c>
      <c r="O36">
        <v>90543</v>
      </c>
      <c r="P36">
        <v>85</v>
      </c>
      <c r="Q36">
        <v>6</v>
      </c>
      <c r="R36">
        <v>0</v>
      </c>
    </row>
    <row r="37" spans="1:18" x14ac:dyDescent="0.25">
      <c r="A37" t="s">
        <v>96</v>
      </c>
      <c r="B37" t="s">
        <v>97</v>
      </c>
      <c r="C37" t="s">
        <v>19</v>
      </c>
      <c r="E37">
        <v>640</v>
      </c>
      <c r="H37" t="s">
        <v>38</v>
      </c>
      <c r="I37" t="s">
        <v>21</v>
      </c>
      <c r="J37" t="s">
        <v>21</v>
      </c>
      <c r="K37" t="s">
        <v>22</v>
      </c>
      <c r="L37" t="s">
        <v>23</v>
      </c>
      <c r="M37">
        <v>3021318</v>
      </c>
      <c r="N37" t="s">
        <v>24</v>
      </c>
      <c r="O37">
        <v>87780</v>
      </c>
      <c r="P37">
        <v>166</v>
      </c>
      <c r="Q37">
        <v>48</v>
      </c>
      <c r="R37">
        <v>0</v>
      </c>
    </row>
    <row r="38" spans="1:18" x14ac:dyDescent="0.25">
      <c r="A38" t="s">
        <v>98</v>
      </c>
      <c r="B38" t="s">
        <v>99</v>
      </c>
      <c r="C38" t="s">
        <v>19</v>
      </c>
      <c r="E38">
        <v>17009</v>
      </c>
      <c r="F38" t="s">
        <v>49</v>
      </c>
      <c r="G38" s="1">
        <v>32000</v>
      </c>
      <c r="H38" t="s">
        <v>29</v>
      </c>
      <c r="I38" t="s">
        <v>21</v>
      </c>
      <c r="J38" t="s">
        <v>21</v>
      </c>
      <c r="K38" t="s">
        <v>22</v>
      </c>
      <c r="L38" t="s">
        <v>23</v>
      </c>
      <c r="M38">
        <v>3001344</v>
      </c>
      <c r="N38" t="s">
        <v>24</v>
      </c>
      <c r="O38">
        <v>51409</v>
      </c>
      <c r="P38">
        <v>720</v>
      </c>
      <c r="Q38">
        <v>2700</v>
      </c>
      <c r="R38">
        <v>0</v>
      </c>
    </row>
    <row r="39" spans="1:18" x14ac:dyDescent="0.25">
      <c r="A39" t="s">
        <v>100</v>
      </c>
      <c r="B39" t="s">
        <v>101</v>
      </c>
      <c r="C39" t="s">
        <v>19</v>
      </c>
      <c r="E39">
        <v>10280</v>
      </c>
      <c r="F39" t="s">
        <v>102</v>
      </c>
      <c r="G39" s="1">
        <v>31493</v>
      </c>
      <c r="H39" t="s">
        <v>29</v>
      </c>
      <c r="I39" t="s">
        <v>21</v>
      </c>
      <c r="J39" t="s">
        <v>21</v>
      </c>
      <c r="K39" t="s">
        <v>22</v>
      </c>
      <c r="L39" t="s">
        <v>23</v>
      </c>
      <c r="M39">
        <v>3001345</v>
      </c>
      <c r="N39" t="s">
        <v>24</v>
      </c>
      <c r="O39">
        <v>51410</v>
      </c>
      <c r="P39">
        <v>20</v>
      </c>
      <c r="Q39">
        <v>1771</v>
      </c>
      <c r="R39">
        <v>0</v>
      </c>
    </row>
    <row r="40" spans="1:18" x14ac:dyDescent="0.25">
      <c r="A40" t="s">
        <v>103</v>
      </c>
      <c r="B40" t="s">
        <v>104</v>
      </c>
      <c r="C40" t="s">
        <v>19</v>
      </c>
      <c r="E40">
        <v>80</v>
      </c>
      <c r="H40" t="s">
        <v>38</v>
      </c>
      <c r="I40" t="s">
        <v>21</v>
      </c>
      <c r="J40" t="s">
        <v>21</v>
      </c>
      <c r="K40" t="s">
        <v>22</v>
      </c>
      <c r="L40" t="s">
        <v>23</v>
      </c>
      <c r="M40">
        <v>3002581</v>
      </c>
      <c r="N40" t="s">
        <v>24</v>
      </c>
      <c r="O40">
        <v>94841</v>
      </c>
      <c r="P40">
        <v>20</v>
      </c>
      <c r="Q40">
        <v>4</v>
      </c>
      <c r="R40">
        <v>0</v>
      </c>
    </row>
    <row r="41" spans="1:18" x14ac:dyDescent="0.25">
      <c r="A41" t="s">
        <v>105</v>
      </c>
      <c r="B41" t="s">
        <v>106</v>
      </c>
      <c r="C41" t="s">
        <v>19</v>
      </c>
      <c r="E41">
        <v>20576</v>
      </c>
      <c r="F41" t="s">
        <v>49</v>
      </c>
      <c r="G41" s="1">
        <v>25355</v>
      </c>
      <c r="H41" t="s">
        <v>20</v>
      </c>
      <c r="I41" t="s">
        <v>21</v>
      </c>
      <c r="J41" t="s">
        <v>21</v>
      </c>
      <c r="K41" t="s">
        <v>22</v>
      </c>
      <c r="L41" t="s">
        <v>23</v>
      </c>
      <c r="M41">
        <v>3002548</v>
      </c>
      <c r="N41" t="s">
        <v>24</v>
      </c>
      <c r="O41">
        <v>93137</v>
      </c>
      <c r="P41">
        <v>310</v>
      </c>
      <c r="Q41">
        <v>3686</v>
      </c>
      <c r="R41">
        <v>0</v>
      </c>
    </row>
    <row r="42" spans="1:18" x14ac:dyDescent="0.25">
      <c r="A42" t="s">
        <v>107</v>
      </c>
      <c r="B42" t="s">
        <v>108</v>
      </c>
      <c r="C42" t="s">
        <v>19</v>
      </c>
      <c r="E42">
        <v>25374</v>
      </c>
      <c r="F42" t="s">
        <v>49</v>
      </c>
      <c r="G42" s="1">
        <v>26115</v>
      </c>
      <c r="H42" t="s">
        <v>20</v>
      </c>
      <c r="I42" t="s">
        <v>21</v>
      </c>
      <c r="J42" t="s">
        <v>21</v>
      </c>
      <c r="K42" t="s">
        <v>22</v>
      </c>
      <c r="L42" t="s">
        <v>23</v>
      </c>
      <c r="M42">
        <v>3002546</v>
      </c>
      <c r="N42" t="s">
        <v>24</v>
      </c>
      <c r="O42">
        <v>93135</v>
      </c>
      <c r="P42">
        <v>0</v>
      </c>
      <c r="Q42">
        <v>3774</v>
      </c>
      <c r="R42">
        <v>0</v>
      </c>
    </row>
    <row r="43" spans="1:18" x14ac:dyDescent="0.25">
      <c r="A43" t="s">
        <v>109</v>
      </c>
      <c r="B43" t="s">
        <v>110</v>
      </c>
      <c r="C43" t="s">
        <v>19</v>
      </c>
      <c r="E43">
        <v>10601</v>
      </c>
      <c r="F43" t="s">
        <v>49</v>
      </c>
      <c r="G43" s="1">
        <v>24473</v>
      </c>
      <c r="H43" t="s">
        <v>20</v>
      </c>
      <c r="I43" t="s">
        <v>21</v>
      </c>
      <c r="J43" t="s">
        <v>21</v>
      </c>
      <c r="K43" t="s">
        <v>22</v>
      </c>
      <c r="L43" t="s">
        <v>23</v>
      </c>
      <c r="M43">
        <v>3001304</v>
      </c>
      <c r="N43" t="s">
        <v>24</v>
      </c>
      <c r="O43">
        <v>49123</v>
      </c>
      <c r="P43">
        <v>1399</v>
      </c>
      <c r="Q43">
        <v>1181</v>
      </c>
      <c r="R43">
        <v>0</v>
      </c>
    </row>
    <row r="44" spans="1:18" x14ac:dyDescent="0.25">
      <c r="A44" t="s">
        <v>111</v>
      </c>
      <c r="B44" t="s">
        <v>112</v>
      </c>
      <c r="C44" t="s">
        <v>19</v>
      </c>
      <c r="E44">
        <v>6700</v>
      </c>
      <c r="F44" t="s">
        <v>49</v>
      </c>
      <c r="G44" s="1">
        <v>24473</v>
      </c>
      <c r="H44" t="s">
        <v>20</v>
      </c>
      <c r="I44" t="s">
        <v>21</v>
      </c>
      <c r="J44" t="s">
        <v>21</v>
      </c>
      <c r="K44" t="s">
        <v>22</v>
      </c>
      <c r="L44" t="s">
        <v>23</v>
      </c>
      <c r="M44">
        <v>3002517</v>
      </c>
      <c r="N44" t="s">
        <v>24</v>
      </c>
      <c r="O44">
        <v>91676</v>
      </c>
      <c r="P44">
        <v>648</v>
      </c>
      <c r="Q44">
        <v>883</v>
      </c>
      <c r="R44">
        <v>0</v>
      </c>
    </row>
    <row r="45" spans="1:18" x14ac:dyDescent="0.25">
      <c r="A45" t="s">
        <v>113</v>
      </c>
      <c r="B45" t="s">
        <v>114</v>
      </c>
      <c r="C45" t="s">
        <v>19</v>
      </c>
      <c r="E45">
        <v>569</v>
      </c>
      <c r="H45" t="s">
        <v>38</v>
      </c>
      <c r="I45" t="s">
        <v>21</v>
      </c>
      <c r="J45" t="s">
        <v>21</v>
      </c>
      <c r="K45" t="s">
        <v>22</v>
      </c>
      <c r="L45" t="s">
        <v>23</v>
      </c>
      <c r="M45">
        <v>3001343</v>
      </c>
      <c r="N45" t="s">
        <v>24</v>
      </c>
      <c r="O45">
        <v>79575</v>
      </c>
      <c r="P45">
        <v>0</v>
      </c>
      <c r="Q45">
        <v>84</v>
      </c>
      <c r="R45">
        <v>0</v>
      </c>
    </row>
    <row r="46" spans="1:18" x14ac:dyDescent="0.25">
      <c r="A46" t="s">
        <v>115</v>
      </c>
      <c r="B46" t="s">
        <v>116</v>
      </c>
      <c r="C46" t="s">
        <v>19</v>
      </c>
      <c r="E46">
        <v>6895</v>
      </c>
      <c r="H46" t="s">
        <v>20</v>
      </c>
      <c r="I46" t="s">
        <v>21</v>
      </c>
      <c r="J46" t="s">
        <v>21</v>
      </c>
      <c r="K46" t="s">
        <v>22</v>
      </c>
      <c r="L46" t="s">
        <v>23</v>
      </c>
      <c r="M46">
        <v>3002622</v>
      </c>
      <c r="N46" t="s">
        <v>24</v>
      </c>
      <c r="O46">
        <v>97549</v>
      </c>
      <c r="P46">
        <v>0</v>
      </c>
      <c r="Q46">
        <v>494</v>
      </c>
      <c r="R46">
        <v>0</v>
      </c>
    </row>
    <row r="47" spans="1:18" x14ac:dyDescent="0.25">
      <c r="A47" t="s">
        <v>115</v>
      </c>
      <c r="B47" t="s">
        <v>116</v>
      </c>
      <c r="C47" t="s">
        <v>19</v>
      </c>
      <c r="E47">
        <v>6895</v>
      </c>
      <c r="H47" t="s">
        <v>20</v>
      </c>
      <c r="I47" t="s">
        <v>21</v>
      </c>
      <c r="J47" t="s">
        <v>21</v>
      </c>
      <c r="K47" t="s">
        <v>22</v>
      </c>
      <c r="L47" t="s">
        <v>23</v>
      </c>
      <c r="M47">
        <v>3002636</v>
      </c>
      <c r="N47" t="s">
        <v>24</v>
      </c>
      <c r="O47">
        <v>97550</v>
      </c>
      <c r="P47">
        <v>0</v>
      </c>
      <c r="Q47">
        <v>433</v>
      </c>
      <c r="R47">
        <v>0</v>
      </c>
    </row>
    <row r="48" spans="1:18" x14ac:dyDescent="0.25">
      <c r="A48" t="s">
        <v>117</v>
      </c>
      <c r="B48" t="s">
        <v>118</v>
      </c>
      <c r="C48" t="s">
        <v>19</v>
      </c>
      <c r="E48">
        <v>13282</v>
      </c>
      <c r="F48" t="s">
        <v>49</v>
      </c>
      <c r="G48" s="1">
        <v>31330</v>
      </c>
      <c r="H48" t="s">
        <v>20</v>
      </c>
      <c r="I48" t="s">
        <v>21</v>
      </c>
      <c r="J48" t="s">
        <v>21</v>
      </c>
      <c r="K48" t="s">
        <v>22</v>
      </c>
      <c r="L48" t="s">
        <v>23</v>
      </c>
      <c r="M48">
        <v>3002545</v>
      </c>
      <c r="N48" t="s">
        <v>24</v>
      </c>
      <c r="O48">
        <v>93134</v>
      </c>
      <c r="P48">
        <v>0</v>
      </c>
      <c r="Q48">
        <v>2343</v>
      </c>
      <c r="R48">
        <v>0</v>
      </c>
    </row>
    <row r="49" spans="1:18" x14ac:dyDescent="0.25">
      <c r="A49" t="s">
        <v>119</v>
      </c>
      <c r="B49" t="s">
        <v>120</v>
      </c>
      <c r="C49" t="s">
        <v>19</v>
      </c>
      <c r="E49">
        <v>5886</v>
      </c>
      <c r="F49" t="s">
        <v>49</v>
      </c>
      <c r="G49" s="1">
        <v>32199</v>
      </c>
      <c r="H49" t="s">
        <v>29</v>
      </c>
      <c r="I49" t="s">
        <v>21</v>
      </c>
      <c r="J49" t="s">
        <v>21</v>
      </c>
      <c r="K49" t="s">
        <v>22</v>
      </c>
      <c r="L49" t="s">
        <v>23</v>
      </c>
      <c r="M49">
        <v>3001801</v>
      </c>
      <c r="N49" t="s">
        <v>24</v>
      </c>
      <c r="O49">
        <v>66748</v>
      </c>
      <c r="P49">
        <v>0</v>
      </c>
      <c r="Q49">
        <v>394</v>
      </c>
      <c r="R49">
        <v>0</v>
      </c>
    </row>
    <row r="50" spans="1:18" x14ac:dyDescent="0.25">
      <c r="A50" t="s">
        <v>121</v>
      </c>
      <c r="B50" t="s">
        <v>122</v>
      </c>
      <c r="C50" t="s">
        <v>19</v>
      </c>
      <c r="E50">
        <v>7935</v>
      </c>
      <c r="F50" t="s">
        <v>102</v>
      </c>
      <c r="G50" s="1">
        <v>34605</v>
      </c>
      <c r="H50" t="s">
        <v>29</v>
      </c>
      <c r="I50" t="s">
        <v>21</v>
      </c>
      <c r="J50" t="s">
        <v>21</v>
      </c>
      <c r="K50" t="s">
        <v>22</v>
      </c>
      <c r="L50" t="s">
        <v>23</v>
      </c>
      <c r="M50">
        <v>3001802</v>
      </c>
      <c r="N50" t="s">
        <v>24</v>
      </c>
      <c r="O50">
        <v>66749</v>
      </c>
      <c r="P50">
        <v>0</v>
      </c>
      <c r="Q50">
        <v>895</v>
      </c>
      <c r="R50">
        <v>0</v>
      </c>
    </row>
    <row r="51" spans="1:18" x14ac:dyDescent="0.25">
      <c r="A51" t="s">
        <v>123</v>
      </c>
      <c r="B51" t="s">
        <v>124</v>
      </c>
      <c r="C51" t="s">
        <v>19</v>
      </c>
      <c r="E51">
        <v>2612</v>
      </c>
      <c r="H51" t="s">
        <v>38</v>
      </c>
      <c r="I51" t="s">
        <v>21</v>
      </c>
      <c r="J51" t="s">
        <v>21</v>
      </c>
      <c r="K51" t="s">
        <v>22</v>
      </c>
      <c r="L51" t="s">
        <v>23</v>
      </c>
      <c r="M51">
        <v>3006851</v>
      </c>
      <c r="N51" t="s">
        <v>24</v>
      </c>
      <c r="O51">
        <v>77237</v>
      </c>
      <c r="P51">
        <v>106</v>
      </c>
      <c r="Q51">
        <v>384</v>
      </c>
      <c r="R51">
        <v>0</v>
      </c>
    </row>
    <row r="52" spans="1:18" x14ac:dyDescent="0.25">
      <c r="A52" t="s">
        <v>125</v>
      </c>
      <c r="B52" t="s">
        <v>126</v>
      </c>
      <c r="C52" t="s">
        <v>19</v>
      </c>
      <c r="E52">
        <v>4870</v>
      </c>
      <c r="H52" t="s">
        <v>38</v>
      </c>
      <c r="I52" t="s">
        <v>21</v>
      </c>
      <c r="J52" t="s">
        <v>21</v>
      </c>
      <c r="K52" t="s">
        <v>22</v>
      </c>
      <c r="L52" t="s">
        <v>23</v>
      </c>
      <c r="M52">
        <v>3001305</v>
      </c>
      <c r="N52" t="s">
        <v>24</v>
      </c>
      <c r="O52">
        <v>79571</v>
      </c>
      <c r="P52">
        <v>0</v>
      </c>
      <c r="Q52">
        <v>792</v>
      </c>
      <c r="R52">
        <v>0</v>
      </c>
    </row>
    <row r="53" spans="1:18" x14ac:dyDescent="0.25">
      <c r="A53" t="s">
        <v>127</v>
      </c>
      <c r="B53" t="s">
        <v>128</v>
      </c>
      <c r="C53" t="s">
        <v>19</v>
      </c>
      <c r="E53">
        <v>3520</v>
      </c>
      <c r="H53" t="s">
        <v>38</v>
      </c>
      <c r="I53" t="s">
        <v>21</v>
      </c>
      <c r="J53" t="s">
        <v>21</v>
      </c>
      <c r="K53" t="s">
        <v>22</v>
      </c>
      <c r="L53" t="s">
        <v>23</v>
      </c>
      <c r="M53">
        <v>3006717</v>
      </c>
      <c r="N53" t="s">
        <v>24</v>
      </c>
      <c r="O53">
        <v>79583</v>
      </c>
      <c r="P53">
        <v>340</v>
      </c>
      <c r="Q53">
        <v>380</v>
      </c>
      <c r="R53">
        <v>0</v>
      </c>
    </row>
    <row r="54" spans="1:18" x14ac:dyDescent="0.25">
      <c r="A54" t="s">
        <v>129</v>
      </c>
      <c r="B54" t="s">
        <v>130</v>
      </c>
      <c r="C54" t="s">
        <v>19</v>
      </c>
      <c r="E54">
        <v>40</v>
      </c>
      <c r="H54" t="s">
        <v>38</v>
      </c>
      <c r="I54" t="s">
        <v>21</v>
      </c>
      <c r="J54" t="s">
        <v>21</v>
      </c>
      <c r="K54" t="s">
        <v>22</v>
      </c>
      <c r="L54" t="s">
        <v>23</v>
      </c>
      <c r="M54">
        <v>3000819</v>
      </c>
      <c r="N54" t="s">
        <v>24</v>
      </c>
      <c r="O54">
        <v>35516</v>
      </c>
      <c r="P54">
        <v>0</v>
      </c>
      <c r="Q54">
        <v>12</v>
      </c>
      <c r="R54">
        <v>0</v>
      </c>
    </row>
    <row r="55" spans="1:18" x14ac:dyDescent="0.25">
      <c r="A55" t="s">
        <v>131</v>
      </c>
      <c r="B55" t="s">
        <v>132</v>
      </c>
      <c r="C55" t="s">
        <v>19</v>
      </c>
      <c r="E55">
        <v>11184</v>
      </c>
      <c r="F55" t="s">
        <v>49</v>
      </c>
      <c r="G55" s="1">
        <v>31870</v>
      </c>
      <c r="H55" t="s">
        <v>20</v>
      </c>
      <c r="I55" t="s">
        <v>21</v>
      </c>
      <c r="J55" t="s">
        <v>21</v>
      </c>
      <c r="K55" t="s">
        <v>22</v>
      </c>
      <c r="L55" t="s">
        <v>23</v>
      </c>
      <c r="M55">
        <v>3002544</v>
      </c>
      <c r="N55" t="s">
        <v>24</v>
      </c>
      <c r="O55">
        <v>93133</v>
      </c>
      <c r="P55">
        <v>264</v>
      </c>
      <c r="Q55">
        <v>2040</v>
      </c>
      <c r="R55">
        <v>0</v>
      </c>
    </row>
    <row r="56" spans="1:18" x14ac:dyDescent="0.25">
      <c r="A56" t="s">
        <v>133</v>
      </c>
      <c r="B56" t="s">
        <v>134</v>
      </c>
      <c r="C56" t="s">
        <v>19</v>
      </c>
      <c r="E56">
        <v>14846</v>
      </c>
      <c r="F56" t="s">
        <v>102</v>
      </c>
      <c r="G56" s="1">
        <v>32708</v>
      </c>
      <c r="H56" t="s">
        <v>29</v>
      </c>
      <c r="I56" t="s">
        <v>21</v>
      </c>
      <c r="J56" t="s">
        <v>21</v>
      </c>
      <c r="K56" t="s">
        <v>22</v>
      </c>
      <c r="L56" t="s">
        <v>23</v>
      </c>
      <c r="M56">
        <v>3001803</v>
      </c>
      <c r="N56" t="s">
        <v>24</v>
      </c>
      <c r="O56">
        <v>66750</v>
      </c>
      <c r="P56">
        <v>1152</v>
      </c>
      <c r="Q56">
        <v>1877</v>
      </c>
      <c r="R56">
        <v>0</v>
      </c>
    </row>
    <row r="57" spans="1:18" x14ac:dyDescent="0.25">
      <c r="A57" t="s">
        <v>135</v>
      </c>
      <c r="B57" t="s">
        <v>136</v>
      </c>
      <c r="C57" t="s">
        <v>19</v>
      </c>
      <c r="E57">
        <v>10426</v>
      </c>
      <c r="F57" t="s">
        <v>102</v>
      </c>
      <c r="G57" s="1">
        <v>34605</v>
      </c>
      <c r="H57" t="s">
        <v>29</v>
      </c>
      <c r="I57" t="s">
        <v>21</v>
      </c>
      <c r="J57" t="s">
        <v>21</v>
      </c>
      <c r="K57" t="s">
        <v>22</v>
      </c>
      <c r="L57" t="s">
        <v>23</v>
      </c>
      <c r="M57">
        <v>3000623</v>
      </c>
      <c r="N57" t="s">
        <v>24</v>
      </c>
      <c r="O57">
        <v>61937</v>
      </c>
      <c r="P57">
        <v>917</v>
      </c>
      <c r="Q57">
        <v>1732</v>
      </c>
      <c r="R57">
        <v>0</v>
      </c>
    </row>
    <row r="58" spans="1:18" x14ac:dyDescent="0.25">
      <c r="A58" t="s">
        <v>137</v>
      </c>
      <c r="B58" t="s">
        <v>138</v>
      </c>
      <c r="C58" t="s">
        <v>19</v>
      </c>
      <c r="E58">
        <v>65</v>
      </c>
      <c r="H58" t="s">
        <v>38</v>
      </c>
      <c r="I58" t="s">
        <v>21</v>
      </c>
      <c r="J58" t="s">
        <v>21</v>
      </c>
      <c r="K58" t="s">
        <v>22</v>
      </c>
      <c r="L58" t="s">
        <v>23</v>
      </c>
      <c r="M58">
        <v>3020172</v>
      </c>
      <c r="N58" t="s">
        <v>24</v>
      </c>
      <c r="O58">
        <v>50160</v>
      </c>
      <c r="P58">
        <v>0</v>
      </c>
      <c r="Q58">
        <v>12</v>
      </c>
      <c r="R58">
        <v>0</v>
      </c>
    </row>
    <row r="59" spans="1:18" x14ac:dyDescent="0.25">
      <c r="A59" t="s">
        <v>139</v>
      </c>
      <c r="B59" t="s">
        <v>140</v>
      </c>
      <c r="C59" t="s">
        <v>19</v>
      </c>
      <c r="E59">
        <v>322</v>
      </c>
      <c r="H59" t="s">
        <v>38</v>
      </c>
      <c r="I59" t="s">
        <v>21</v>
      </c>
      <c r="J59" t="s">
        <v>21</v>
      </c>
      <c r="K59" t="s">
        <v>22</v>
      </c>
      <c r="L59" t="s">
        <v>23</v>
      </c>
      <c r="M59">
        <v>3001160</v>
      </c>
      <c r="N59" t="s">
        <v>24</v>
      </c>
      <c r="O59">
        <v>50131</v>
      </c>
      <c r="P59">
        <v>24</v>
      </c>
      <c r="Q59">
        <v>36</v>
      </c>
      <c r="R59">
        <v>0</v>
      </c>
    </row>
    <row r="60" spans="1:18" x14ac:dyDescent="0.25">
      <c r="A60" t="s">
        <v>141</v>
      </c>
      <c r="B60" t="s">
        <v>142</v>
      </c>
      <c r="C60" t="s">
        <v>19</v>
      </c>
      <c r="E60">
        <v>80</v>
      </c>
      <c r="H60" t="s">
        <v>38</v>
      </c>
      <c r="I60" t="s">
        <v>21</v>
      </c>
      <c r="J60" t="s">
        <v>21</v>
      </c>
      <c r="K60" t="s">
        <v>22</v>
      </c>
      <c r="L60" t="s">
        <v>23</v>
      </c>
      <c r="M60">
        <v>3001159</v>
      </c>
      <c r="N60" t="s">
        <v>24</v>
      </c>
      <c r="O60">
        <v>50127</v>
      </c>
      <c r="P60">
        <v>6</v>
      </c>
      <c r="Q60">
        <v>24</v>
      </c>
      <c r="R60">
        <v>0</v>
      </c>
    </row>
    <row r="61" spans="1:18" x14ac:dyDescent="0.25">
      <c r="A61" t="s">
        <v>143</v>
      </c>
      <c r="B61" t="s">
        <v>144</v>
      </c>
      <c r="C61" t="s">
        <v>19</v>
      </c>
      <c r="E61">
        <v>1280</v>
      </c>
      <c r="H61" t="s">
        <v>38</v>
      </c>
      <c r="I61" t="s">
        <v>21</v>
      </c>
      <c r="J61" t="s">
        <v>21</v>
      </c>
      <c r="K61" t="s">
        <v>22</v>
      </c>
      <c r="L61" t="s">
        <v>23</v>
      </c>
      <c r="M61">
        <v>3001159</v>
      </c>
      <c r="N61" t="s">
        <v>24</v>
      </c>
      <c r="O61">
        <v>50127</v>
      </c>
      <c r="P61">
        <v>120</v>
      </c>
      <c r="Q61">
        <v>120</v>
      </c>
      <c r="R61">
        <v>0</v>
      </c>
    </row>
    <row r="62" spans="1:18" x14ac:dyDescent="0.25">
      <c r="A62" t="s">
        <v>145</v>
      </c>
      <c r="B62" t="s">
        <v>146</v>
      </c>
      <c r="C62" t="s">
        <v>19</v>
      </c>
      <c r="E62">
        <v>6400</v>
      </c>
      <c r="H62" t="s">
        <v>20</v>
      </c>
      <c r="I62" t="s">
        <v>21</v>
      </c>
      <c r="J62" t="s">
        <v>21</v>
      </c>
      <c r="K62" t="s">
        <v>22</v>
      </c>
      <c r="L62" t="s">
        <v>23</v>
      </c>
      <c r="M62">
        <v>3002407</v>
      </c>
      <c r="N62" t="s">
        <v>24</v>
      </c>
      <c r="O62">
        <v>86848</v>
      </c>
      <c r="P62">
        <v>0</v>
      </c>
      <c r="Q62">
        <v>885</v>
      </c>
      <c r="R62">
        <v>0</v>
      </c>
    </row>
    <row r="63" spans="1:18" x14ac:dyDescent="0.25">
      <c r="A63" t="s">
        <v>147</v>
      </c>
      <c r="B63" t="s">
        <v>148</v>
      </c>
      <c r="C63" t="s">
        <v>19</v>
      </c>
      <c r="E63">
        <v>40</v>
      </c>
      <c r="H63" t="s">
        <v>38</v>
      </c>
      <c r="I63" t="s">
        <v>21</v>
      </c>
      <c r="J63" t="s">
        <v>21</v>
      </c>
      <c r="K63" t="s">
        <v>22</v>
      </c>
      <c r="L63" t="s">
        <v>23</v>
      </c>
      <c r="M63">
        <v>3006867</v>
      </c>
      <c r="N63" t="s">
        <v>24</v>
      </c>
      <c r="O63">
        <v>79585</v>
      </c>
      <c r="P63">
        <v>4</v>
      </c>
      <c r="Q63">
        <v>4</v>
      </c>
      <c r="R63">
        <v>0</v>
      </c>
    </row>
    <row r="64" spans="1:18" x14ac:dyDescent="0.25">
      <c r="A64" t="s">
        <v>149</v>
      </c>
      <c r="B64" t="s">
        <v>150</v>
      </c>
      <c r="C64" t="s">
        <v>19</v>
      </c>
      <c r="E64">
        <v>3280</v>
      </c>
      <c r="H64" t="s">
        <v>38</v>
      </c>
      <c r="I64" t="s">
        <v>21</v>
      </c>
      <c r="J64" t="s">
        <v>21</v>
      </c>
      <c r="K64" t="s">
        <v>22</v>
      </c>
      <c r="L64" t="s">
        <v>23</v>
      </c>
      <c r="M64">
        <v>3002580</v>
      </c>
      <c r="N64" t="s">
        <v>24</v>
      </c>
      <c r="O64">
        <v>94840</v>
      </c>
      <c r="P64">
        <v>0</v>
      </c>
      <c r="Q64">
        <v>598</v>
      </c>
      <c r="R64">
        <v>0</v>
      </c>
    </row>
    <row r="65" spans="1:18" x14ac:dyDescent="0.25">
      <c r="A65" t="s">
        <v>151</v>
      </c>
      <c r="B65" t="s">
        <v>152</v>
      </c>
      <c r="C65" t="s">
        <v>19</v>
      </c>
      <c r="E65">
        <v>554</v>
      </c>
      <c r="H65" t="s">
        <v>38</v>
      </c>
      <c r="I65" t="s">
        <v>21</v>
      </c>
      <c r="J65" t="s">
        <v>21</v>
      </c>
      <c r="K65" t="s">
        <v>22</v>
      </c>
      <c r="L65" t="s">
        <v>23</v>
      </c>
      <c r="M65">
        <v>3022982</v>
      </c>
      <c r="N65" t="s">
        <v>24</v>
      </c>
      <c r="O65">
        <v>55487</v>
      </c>
      <c r="P65">
        <v>0</v>
      </c>
      <c r="Q65">
        <v>66</v>
      </c>
      <c r="R65">
        <v>0</v>
      </c>
    </row>
    <row r="66" spans="1:18" x14ac:dyDescent="0.25">
      <c r="A66" t="s">
        <v>153</v>
      </c>
      <c r="B66" t="s">
        <v>154</v>
      </c>
      <c r="C66" t="s">
        <v>19</v>
      </c>
      <c r="E66">
        <v>1257</v>
      </c>
      <c r="H66" t="s">
        <v>38</v>
      </c>
      <c r="I66" t="s">
        <v>21</v>
      </c>
      <c r="J66" t="s">
        <v>21</v>
      </c>
      <c r="K66" t="s">
        <v>22</v>
      </c>
      <c r="L66" t="s">
        <v>23</v>
      </c>
      <c r="M66">
        <v>3027124</v>
      </c>
      <c r="N66" t="s">
        <v>24</v>
      </c>
      <c r="O66">
        <v>55515</v>
      </c>
      <c r="P66">
        <v>0</v>
      </c>
      <c r="Q66">
        <v>151</v>
      </c>
      <c r="R66">
        <v>0</v>
      </c>
    </row>
    <row r="67" spans="1:18" x14ac:dyDescent="0.25">
      <c r="A67" t="s">
        <v>155</v>
      </c>
      <c r="B67" t="s">
        <v>156</v>
      </c>
      <c r="C67" t="s">
        <v>19</v>
      </c>
      <c r="E67">
        <v>640</v>
      </c>
      <c r="H67" t="s">
        <v>38</v>
      </c>
      <c r="I67" t="s">
        <v>21</v>
      </c>
      <c r="J67" t="s">
        <v>21</v>
      </c>
      <c r="K67" t="s">
        <v>22</v>
      </c>
      <c r="L67" t="s">
        <v>23</v>
      </c>
      <c r="M67">
        <v>3006907</v>
      </c>
      <c r="N67" t="s">
        <v>24</v>
      </c>
      <c r="O67">
        <v>59271</v>
      </c>
      <c r="P67">
        <v>0</v>
      </c>
      <c r="Q67">
        <v>84</v>
      </c>
      <c r="R67">
        <v>0</v>
      </c>
    </row>
    <row r="68" spans="1:18" x14ac:dyDescent="0.25">
      <c r="A68" t="s">
        <v>157</v>
      </c>
      <c r="B68" t="s">
        <v>158</v>
      </c>
      <c r="C68" t="s">
        <v>19</v>
      </c>
      <c r="E68">
        <v>323</v>
      </c>
      <c r="H68" t="s">
        <v>38</v>
      </c>
      <c r="I68" t="s">
        <v>21</v>
      </c>
      <c r="J68" t="s">
        <v>21</v>
      </c>
      <c r="K68" t="s">
        <v>22</v>
      </c>
      <c r="L68" t="s">
        <v>23</v>
      </c>
      <c r="M68">
        <v>3006895</v>
      </c>
      <c r="N68" t="s">
        <v>24</v>
      </c>
      <c r="O68">
        <v>59272</v>
      </c>
      <c r="P68">
        <v>0</v>
      </c>
      <c r="Q68">
        <v>48</v>
      </c>
      <c r="R68">
        <v>0</v>
      </c>
    </row>
    <row r="69" spans="1:18" x14ac:dyDescent="0.25">
      <c r="A69" t="s">
        <v>159</v>
      </c>
      <c r="B69" t="s">
        <v>160</v>
      </c>
      <c r="C69" t="s">
        <v>19</v>
      </c>
      <c r="E69">
        <v>320</v>
      </c>
      <c r="H69" t="s">
        <v>38</v>
      </c>
      <c r="I69" t="s">
        <v>21</v>
      </c>
      <c r="J69" t="s">
        <v>21</v>
      </c>
      <c r="K69" t="s">
        <v>22</v>
      </c>
      <c r="L69" t="s">
        <v>23</v>
      </c>
      <c r="M69">
        <v>3002410</v>
      </c>
      <c r="N69" t="s">
        <v>24</v>
      </c>
      <c r="O69">
        <v>86851</v>
      </c>
      <c r="P69">
        <v>24</v>
      </c>
      <c r="Q69">
        <v>24</v>
      </c>
      <c r="R69">
        <v>0</v>
      </c>
    </row>
    <row r="70" spans="1:18" x14ac:dyDescent="0.25">
      <c r="A70" t="s">
        <v>161</v>
      </c>
      <c r="B70" t="s">
        <v>162</v>
      </c>
      <c r="C70" t="s">
        <v>19</v>
      </c>
      <c r="E70">
        <v>306</v>
      </c>
      <c r="F70" t="s">
        <v>49</v>
      </c>
      <c r="G70" s="1">
        <v>30841</v>
      </c>
      <c r="H70" t="s">
        <v>38</v>
      </c>
      <c r="I70" t="s">
        <v>21</v>
      </c>
      <c r="J70" t="s">
        <v>21</v>
      </c>
      <c r="K70" t="s">
        <v>22</v>
      </c>
      <c r="L70" t="s">
        <v>23</v>
      </c>
      <c r="M70">
        <v>3006853</v>
      </c>
      <c r="N70" t="s">
        <v>24</v>
      </c>
      <c r="O70">
        <v>35445</v>
      </c>
      <c r="P70">
        <v>0</v>
      </c>
      <c r="Q70">
        <v>60</v>
      </c>
      <c r="R70">
        <v>0</v>
      </c>
    </row>
    <row r="71" spans="1:18" x14ac:dyDescent="0.25">
      <c r="A71" t="s">
        <v>163</v>
      </c>
      <c r="B71" t="s">
        <v>164</v>
      </c>
      <c r="C71" t="s">
        <v>19</v>
      </c>
      <c r="E71">
        <v>1280</v>
      </c>
      <c r="F71" t="s">
        <v>49</v>
      </c>
      <c r="G71" s="1">
        <v>26299</v>
      </c>
      <c r="H71" t="s">
        <v>38</v>
      </c>
      <c r="I71" t="s">
        <v>21</v>
      </c>
      <c r="J71" t="s">
        <v>21</v>
      </c>
      <c r="K71" t="s">
        <v>22</v>
      </c>
      <c r="L71" t="s">
        <v>23</v>
      </c>
      <c r="M71">
        <v>3002519</v>
      </c>
      <c r="N71" t="s">
        <v>24</v>
      </c>
      <c r="O71">
        <v>91678</v>
      </c>
      <c r="P71">
        <v>0</v>
      </c>
      <c r="Q71">
        <v>84</v>
      </c>
      <c r="R71">
        <v>0</v>
      </c>
    </row>
    <row r="72" spans="1:18" x14ac:dyDescent="0.25">
      <c r="A72" t="s">
        <v>165</v>
      </c>
      <c r="B72" t="s">
        <v>166</v>
      </c>
      <c r="C72" t="s">
        <v>19</v>
      </c>
      <c r="E72">
        <v>2120</v>
      </c>
      <c r="F72" t="s">
        <v>49</v>
      </c>
      <c r="G72" s="1">
        <v>25355</v>
      </c>
      <c r="H72" t="s">
        <v>38</v>
      </c>
      <c r="I72" t="s">
        <v>21</v>
      </c>
      <c r="J72" t="s">
        <v>21</v>
      </c>
      <c r="K72" t="s">
        <v>22</v>
      </c>
      <c r="L72" t="s">
        <v>23</v>
      </c>
      <c r="M72">
        <v>3002547</v>
      </c>
      <c r="N72" t="s">
        <v>24</v>
      </c>
      <c r="O72">
        <v>93136</v>
      </c>
      <c r="P72">
        <v>0</v>
      </c>
      <c r="Q72">
        <v>348</v>
      </c>
      <c r="R72">
        <v>0</v>
      </c>
    </row>
    <row r="73" spans="1:18" x14ac:dyDescent="0.25">
      <c r="A73" t="s">
        <v>167</v>
      </c>
      <c r="B73" t="s">
        <v>168</v>
      </c>
      <c r="C73" t="s">
        <v>19</v>
      </c>
      <c r="E73">
        <v>1400</v>
      </c>
      <c r="H73" t="s">
        <v>38</v>
      </c>
      <c r="I73" t="s">
        <v>21</v>
      </c>
      <c r="J73" t="s">
        <v>21</v>
      </c>
      <c r="K73" t="s">
        <v>22</v>
      </c>
      <c r="L73" t="s">
        <v>23</v>
      </c>
      <c r="M73">
        <v>3006665</v>
      </c>
      <c r="N73" t="s">
        <v>24</v>
      </c>
      <c r="O73">
        <v>69913</v>
      </c>
      <c r="P73">
        <v>118</v>
      </c>
      <c r="Q73">
        <v>252</v>
      </c>
      <c r="R73">
        <v>0</v>
      </c>
    </row>
    <row r="74" spans="1:18" x14ac:dyDescent="0.25">
      <c r="A74" t="s">
        <v>169</v>
      </c>
      <c r="B74" t="s">
        <v>170</v>
      </c>
      <c r="C74" t="s">
        <v>19</v>
      </c>
      <c r="E74">
        <v>160</v>
      </c>
      <c r="H74" t="s">
        <v>38</v>
      </c>
      <c r="I74" t="s">
        <v>21</v>
      </c>
      <c r="J74" t="s">
        <v>21</v>
      </c>
      <c r="K74" t="s">
        <v>22</v>
      </c>
      <c r="L74" t="s">
        <v>23</v>
      </c>
      <c r="M74">
        <v>3002626</v>
      </c>
      <c r="N74" t="s">
        <v>24</v>
      </c>
      <c r="O74">
        <v>96397</v>
      </c>
      <c r="P74">
        <v>0</v>
      </c>
      <c r="Q74">
        <v>48</v>
      </c>
      <c r="R74">
        <v>0</v>
      </c>
    </row>
    <row r="75" spans="1:18" x14ac:dyDescent="0.25">
      <c r="A75" t="s">
        <v>171</v>
      </c>
      <c r="B75" t="s">
        <v>172</v>
      </c>
      <c r="C75" t="s">
        <v>19</v>
      </c>
      <c r="E75">
        <v>3790</v>
      </c>
      <c r="F75" t="s">
        <v>49</v>
      </c>
      <c r="G75" s="1">
        <v>32010</v>
      </c>
      <c r="H75" t="s">
        <v>20</v>
      </c>
      <c r="I75" t="s">
        <v>21</v>
      </c>
      <c r="J75" t="s">
        <v>21</v>
      </c>
      <c r="K75" t="s">
        <v>22</v>
      </c>
      <c r="L75" t="s">
        <v>23</v>
      </c>
      <c r="M75">
        <v>3001365</v>
      </c>
      <c r="N75" t="s">
        <v>24</v>
      </c>
      <c r="O75">
        <v>51966</v>
      </c>
      <c r="P75">
        <v>0</v>
      </c>
      <c r="Q75">
        <v>567</v>
      </c>
      <c r="R75">
        <v>0</v>
      </c>
    </row>
    <row r="76" spans="1:18" x14ac:dyDescent="0.25">
      <c r="A76" t="s">
        <v>173</v>
      </c>
      <c r="B76" t="s">
        <v>174</v>
      </c>
      <c r="C76" t="s">
        <v>19</v>
      </c>
      <c r="E76">
        <v>14183</v>
      </c>
      <c r="H76" t="s">
        <v>20</v>
      </c>
      <c r="I76" t="s">
        <v>21</v>
      </c>
      <c r="J76" t="s">
        <v>21</v>
      </c>
      <c r="K76" t="s">
        <v>22</v>
      </c>
      <c r="L76" t="s">
        <v>23</v>
      </c>
      <c r="M76">
        <v>3002398</v>
      </c>
      <c r="N76" t="s">
        <v>24</v>
      </c>
      <c r="O76">
        <v>86005</v>
      </c>
      <c r="P76">
        <v>0</v>
      </c>
      <c r="Q76">
        <v>1806</v>
      </c>
      <c r="R76">
        <v>0</v>
      </c>
    </row>
    <row r="77" spans="1:18" x14ac:dyDescent="0.25">
      <c r="A77" t="s">
        <v>175</v>
      </c>
      <c r="B77" t="s">
        <v>176</v>
      </c>
      <c r="C77" t="s">
        <v>19</v>
      </c>
      <c r="E77">
        <v>1638</v>
      </c>
      <c r="H77" t="s">
        <v>38</v>
      </c>
      <c r="I77" t="s">
        <v>21</v>
      </c>
      <c r="J77" t="s">
        <v>21</v>
      </c>
      <c r="K77" t="s">
        <v>22</v>
      </c>
      <c r="L77" t="s">
        <v>23</v>
      </c>
      <c r="M77">
        <v>3017485</v>
      </c>
      <c r="N77" t="s">
        <v>24</v>
      </c>
      <c r="O77">
        <v>33983</v>
      </c>
      <c r="P77">
        <v>0</v>
      </c>
      <c r="Q77">
        <v>278</v>
      </c>
      <c r="R77">
        <v>0</v>
      </c>
    </row>
    <row r="78" spans="1:18" x14ac:dyDescent="0.25">
      <c r="A78" t="s">
        <v>177</v>
      </c>
      <c r="B78" t="s">
        <v>178</v>
      </c>
      <c r="C78" t="s">
        <v>19</v>
      </c>
      <c r="E78">
        <v>3674</v>
      </c>
      <c r="H78" t="s">
        <v>20</v>
      </c>
      <c r="I78" t="s">
        <v>21</v>
      </c>
      <c r="J78" t="s">
        <v>21</v>
      </c>
      <c r="K78" t="s">
        <v>22</v>
      </c>
      <c r="L78" t="s">
        <v>23</v>
      </c>
      <c r="M78">
        <v>3001397</v>
      </c>
      <c r="N78" t="s">
        <v>24</v>
      </c>
      <c r="O78">
        <v>53531</v>
      </c>
      <c r="P78">
        <v>0</v>
      </c>
      <c r="Q78">
        <v>656</v>
      </c>
      <c r="R78">
        <v>0</v>
      </c>
    </row>
    <row r="79" spans="1:18" x14ac:dyDescent="0.25">
      <c r="A79" t="s">
        <v>179</v>
      </c>
      <c r="B79" t="s">
        <v>180</v>
      </c>
      <c r="C79" t="s">
        <v>19</v>
      </c>
      <c r="E79">
        <v>4641</v>
      </c>
      <c r="F79" t="s">
        <v>49</v>
      </c>
      <c r="G79" s="1">
        <v>25112</v>
      </c>
      <c r="H79" t="s">
        <v>20</v>
      </c>
      <c r="I79" t="s">
        <v>21</v>
      </c>
      <c r="J79" t="s">
        <v>21</v>
      </c>
      <c r="K79" t="s">
        <v>22</v>
      </c>
      <c r="L79" t="s">
        <v>23</v>
      </c>
      <c r="M79">
        <v>3006557</v>
      </c>
      <c r="N79" t="s">
        <v>24</v>
      </c>
      <c r="O79">
        <v>92247</v>
      </c>
      <c r="P79">
        <v>0</v>
      </c>
      <c r="Q79">
        <v>714</v>
      </c>
      <c r="R79">
        <v>0</v>
      </c>
    </row>
    <row r="80" spans="1:18" x14ac:dyDescent="0.25">
      <c r="A80" t="s">
        <v>181</v>
      </c>
      <c r="B80" t="s">
        <v>182</v>
      </c>
      <c r="C80" t="s">
        <v>19</v>
      </c>
      <c r="E80">
        <v>14622</v>
      </c>
      <c r="F80" t="s">
        <v>102</v>
      </c>
      <c r="G80" s="1">
        <v>32599</v>
      </c>
      <c r="H80" t="s">
        <v>20</v>
      </c>
      <c r="I80" t="s">
        <v>21</v>
      </c>
      <c r="J80" t="s">
        <v>21</v>
      </c>
      <c r="K80" t="s">
        <v>22</v>
      </c>
      <c r="L80" t="s">
        <v>23</v>
      </c>
      <c r="M80">
        <v>3001833</v>
      </c>
      <c r="N80" t="s">
        <v>24</v>
      </c>
      <c r="O80">
        <v>97546</v>
      </c>
      <c r="P80">
        <v>0</v>
      </c>
      <c r="Q80">
        <v>1885</v>
      </c>
      <c r="R80">
        <v>0</v>
      </c>
    </row>
    <row r="81" spans="1:18" x14ac:dyDescent="0.25">
      <c r="A81" t="s">
        <v>183</v>
      </c>
      <c r="B81" t="s">
        <v>184</v>
      </c>
      <c r="C81" t="s">
        <v>19</v>
      </c>
      <c r="E81">
        <v>960</v>
      </c>
      <c r="H81" t="s">
        <v>38</v>
      </c>
      <c r="I81" t="s">
        <v>21</v>
      </c>
      <c r="J81" t="s">
        <v>21</v>
      </c>
      <c r="K81" t="s">
        <v>22</v>
      </c>
      <c r="L81" t="s">
        <v>23</v>
      </c>
      <c r="M81">
        <v>3001989</v>
      </c>
      <c r="N81" t="s">
        <v>24</v>
      </c>
      <c r="O81">
        <v>80922</v>
      </c>
      <c r="P81">
        <v>0</v>
      </c>
      <c r="Q81">
        <v>96</v>
      </c>
      <c r="R81">
        <v>0</v>
      </c>
    </row>
    <row r="82" spans="1:18" x14ac:dyDescent="0.25">
      <c r="A82" t="s">
        <v>185</v>
      </c>
      <c r="B82" t="s">
        <v>186</v>
      </c>
      <c r="C82" t="s">
        <v>19</v>
      </c>
      <c r="E82">
        <v>1880</v>
      </c>
      <c r="H82" t="s">
        <v>29</v>
      </c>
      <c r="I82" t="s">
        <v>21</v>
      </c>
      <c r="J82" t="s">
        <v>21</v>
      </c>
      <c r="K82" t="s">
        <v>22</v>
      </c>
      <c r="L82" t="s">
        <v>23</v>
      </c>
      <c r="M82">
        <v>3001915</v>
      </c>
      <c r="N82" t="s">
        <v>24</v>
      </c>
      <c r="O82">
        <v>81265</v>
      </c>
      <c r="P82">
        <v>143</v>
      </c>
      <c r="Q82">
        <v>204</v>
      </c>
      <c r="R82">
        <v>0</v>
      </c>
    </row>
    <row r="83" spans="1:18" x14ac:dyDescent="0.25">
      <c r="A83" t="s">
        <v>187</v>
      </c>
      <c r="B83" t="s">
        <v>188</v>
      </c>
      <c r="C83" t="s">
        <v>19</v>
      </c>
      <c r="E83">
        <v>5337</v>
      </c>
      <c r="H83" t="s">
        <v>29</v>
      </c>
      <c r="I83" t="s">
        <v>21</v>
      </c>
      <c r="J83" t="s">
        <v>21</v>
      </c>
      <c r="K83" t="s">
        <v>22</v>
      </c>
      <c r="L83" t="s">
        <v>23</v>
      </c>
      <c r="M83">
        <v>3006621</v>
      </c>
      <c r="N83" t="s">
        <v>24</v>
      </c>
      <c r="O83">
        <v>92249</v>
      </c>
      <c r="P83">
        <v>0</v>
      </c>
      <c r="Q83">
        <v>923</v>
      </c>
      <c r="R83">
        <v>0</v>
      </c>
    </row>
    <row r="84" spans="1:18" x14ac:dyDescent="0.25">
      <c r="A84" t="s">
        <v>189</v>
      </c>
      <c r="B84" t="s">
        <v>190</v>
      </c>
      <c r="C84" t="s">
        <v>19</v>
      </c>
      <c r="E84">
        <v>44795</v>
      </c>
      <c r="F84" t="s">
        <v>49</v>
      </c>
      <c r="G84" s="1">
        <v>24716</v>
      </c>
      <c r="H84" t="s">
        <v>29</v>
      </c>
      <c r="I84" t="s">
        <v>21</v>
      </c>
      <c r="J84" t="s">
        <v>21</v>
      </c>
      <c r="K84" t="s">
        <v>22</v>
      </c>
      <c r="L84" t="s">
        <v>23</v>
      </c>
      <c r="M84">
        <v>3001990</v>
      </c>
      <c r="N84" t="s">
        <v>24</v>
      </c>
      <c r="O84">
        <v>80924</v>
      </c>
      <c r="P84">
        <v>0</v>
      </c>
      <c r="Q84">
        <v>8315</v>
      </c>
      <c r="R84">
        <v>0</v>
      </c>
    </row>
    <row r="85" spans="1:18" x14ac:dyDescent="0.25">
      <c r="A85" t="s">
        <v>191</v>
      </c>
      <c r="B85" t="s">
        <v>192</v>
      </c>
      <c r="C85" t="s">
        <v>19</v>
      </c>
      <c r="E85">
        <v>50448</v>
      </c>
      <c r="F85" t="s">
        <v>49</v>
      </c>
      <c r="G85" s="1">
        <v>31359</v>
      </c>
      <c r="H85" t="s">
        <v>20</v>
      </c>
      <c r="I85" t="s">
        <v>21</v>
      </c>
      <c r="J85" t="s">
        <v>21</v>
      </c>
      <c r="K85" t="s">
        <v>22</v>
      </c>
      <c r="L85" t="s">
        <v>23</v>
      </c>
      <c r="M85">
        <v>3025328</v>
      </c>
      <c r="N85" t="s">
        <v>24</v>
      </c>
      <c r="O85">
        <v>69923</v>
      </c>
      <c r="P85">
        <v>0</v>
      </c>
      <c r="Q85">
        <v>10200</v>
      </c>
      <c r="R85">
        <v>0</v>
      </c>
    </row>
    <row r="86" spans="1:18" x14ac:dyDescent="0.25">
      <c r="A86" t="s">
        <v>193</v>
      </c>
      <c r="B86" t="s">
        <v>194</v>
      </c>
      <c r="C86" t="s">
        <v>19</v>
      </c>
      <c r="E86">
        <v>5965</v>
      </c>
      <c r="F86" t="s">
        <v>49</v>
      </c>
      <c r="G86" s="1">
        <v>31472</v>
      </c>
      <c r="H86" t="s">
        <v>20</v>
      </c>
      <c r="I86" t="s">
        <v>21</v>
      </c>
      <c r="J86" t="s">
        <v>21</v>
      </c>
      <c r="K86" t="s">
        <v>22</v>
      </c>
      <c r="L86" t="s">
        <v>23</v>
      </c>
      <c r="M86">
        <v>3025712</v>
      </c>
      <c r="N86" t="s">
        <v>24</v>
      </c>
      <c r="O86">
        <v>62018</v>
      </c>
      <c r="P86">
        <v>0</v>
      </c>
      <c r="Q86">
        <v>970</v>
      </c>
      <c r="R86">
        <v>0</v>
      </c>
    </row>
    <row r="87" spans="1:18" x14ac:dyDescent="0.25">
      <c r="A87" t="s">
        <v>195</v>
      </c>
      <c r="B87" t="s">
        <v>196</v>
      </c>
      <c r="C87" t="s">
        <v>19</v>
      </c>
      <c r="E87">
        <v>12374</v>
      </c>
      <c r="F87" t="s">
        <v>49</v>
      </c>
      <c r="G87" s="1">
        <v>31994</v>
      </c>
      <c r="H87" t="s">
        <v>29</v>
      </c>
      <c r="I87" t="s">
        <v>21</v>
      </c>
      <c r="J87" t="s">
        <v>21</v>
      </c>
      <c r="K87" t="s">
        <v>22</v>
      </c>
      <c r="L87" t="s">
        <v>23</v>
      </c>
      <c r="M87">
        <v>3002637</v>
      </c>
      <c r="N87" t="s">
        <v>24</v>
      </c>
      <c r="O87">
        <v>96776</v>
      </c>
      <c r="P87">
        <v>0</v>
      </c>
      <c r="Q87">
        <v>1637</v>
      </c>
      <c r="R87">
        <v>0</v>
      </c>
    </row>
    <row r="88" spans="1:18" x14ac:dyDescent="0.25">
      <c r="A88" t="s">
        <v>197</v>
      </c>
      <c r="B88" t="s">
        <v>198</v>
      </c>
      <c r="C88" t="s">
        <v>19</v>
      </c>
      <c r="E88">
        <v>8463</v>
      </c>
      <c r="H88" t="s">
        <v>20</v>
      </c>
      <c r="I88" t="s">
        <v>21</v>
      </c>
      <c r="J88" t="s">
        <v>21</v>
      </c>
      <c r="K88" t="s">
        <v>22</v>
      </c>
      <c r="L88" t="s">
        <v>23</v>
      </c>
      <c r="M88">
        <v>3002243</v>
      </c>
      <c r="N88" t="s">
        <v>24</v>
      </c>
      <c r="O88">
        <v>84949</v>
      </c>
      <c r="P88">
        <v>0</v>
      </c>
      <c r="Q88">
        <v>1320</v>
      </c>
      <c r="R88">
        <v>0</v>
      </c>
    </row>
    <row r="89" spans="1:18" x14ac:dyDescent="0.25">
      <c r="A89" t="s">
        <v>199</v>
      </c>
      <c r="B89" t="s">
        <v>200</v>
      </c>
      <c r="C89" t="s">
        <v>19</v>
      </c>
      <c r="E89">
        <v>660</v>
      </c>
      <c r="H89" t="s">
        <v>38</v>
      </c>
      <c r="I89" t="s">
        <v>21</v>
      </c>
      <c r="J89" t="s">
        <v>21</v>
      </c>
      <c r="K89" t="s">
        <v>22</v>
      </c>
      <c r="L89" t="s">
        <v>23</v>
      </c>
      <c r="M89">
        <v>3000950</v>
      </c>
      <c r="N89" t="s">
        <v>24</v>
      </c>
      <c r="O89">
        <v>77232</v>
      </c>
      <c r="P89">
        <v>0</v>
      </c>
      <c r="Q89">
        <v>96</v>
      </c>
      <c r="R89">
        <v>0</v>
      </c>
    </row>
    <row r="90" spans="1:18" x14ac:dyDescent="0.25">
      <c r="A90" t="s">
        <v>201</v>
      </c>
      <c r="B90" t="s">
        <v>202</v>
      </c>
      <c r="C90" t="s">
        <v>19</v>
      </c>
      <c r="E90">
        <v>3806</v>
      </c>
      <c r="H90" t="s">
        <v>20</v>
      </c>
      <c r="I90" t="s">
        <v>21</v>
      </c>
      <c r="J90" t="s">
        <v>21</v>
      </c>
      <c r="K90" t="s">
        <v>22</v>
      </c>
      <c r="L90" t="s">
        <v>23</v>
      </c>
      <c r="M90">
        <v>3006523</v>
      </c>
      <c r="N90" t="s">
        <v>24</v>
      </c>
      <c r="O90">
        <v>55483</v>
      </c>
      <c r="P90">
        <v>0</v>
      </c>
      <c r="Q90">
        <v>432</v>
      </c>
      <c r="R90">
        <v>0</v>
      </c>
    </row>
    <row r="91" spans="1:18" x14ac:dyDescent="0.25">
      <c r="A91" t="s">
        <v>203</v>
      </c>
      <c r="B91" t="s">
        <v>204</v>
      </c>
      <c r="C91" t="s">
        <v>19</v>
      </c>
      <c r="E91">
        <v>600</v>
      </c>
      <c r="H91" t="s">
        <v>38</v>
      </c>
      <c r="I91" t="s">
        <v>21</v>
      </c>
      <c r="J91" t="s">
        <v>21</v>
      </c>
      <c r="K91" t="s">
        <v>22</v>
      </c>
      <c r="L91" t="s">
        <v>23</v>
      </c>
      <c r="M91">
        <v>3001158</v>
      </c>
      <c r="N91" t="s">
        <v>24</v>
      </c>
      <c r="O91">
        <v>49148</v>
      </c>
      <c r="P91">
        <v>0</v>
      </c>
      <c r="Q91">
        <v>139</v>
      </c>
      <c r="R91">
        <v>0</v>
      </c>
    </row>
    <row r="92" spans="1:18" x14ac:dyDescent="0.25">
      <c r="A92" t="s">
        <v>205</v>
      </c>
      <c r="B92" t="s">
        <v>206</v>
      </c>
      <c r="C92" t="s">
        <v>19</v>
      </c>
      <c r="E92">
        <v>19430</v>
      </c>
      <c r="H92" t="s">
        <v>29</v>
      </c>
      <c r="I92" t="s">
        <v>21</v>
      </c>
      <c r="J92" t="s">
        <v>21</v>
      </c>
      <c r="K92" t="s">
        <v>22</v>
      </c>
      <c r="L92" t="s">
        <v>23</v>
      </c>
      <c r="M92">
        <v>3000377</v>
      </c>
      <c r="N92" t="s">
        <v>24</v>
      </c>
      <c r="O92">
        <v>61931</v>
      </c>
      <c r="P92">
        <v>19</v>
      </c>
      <c r="Q92">
        <v>2679</v>
      </c>
      <c r="R92">
        <v>0</v>
      </c>
    </row>
    <row r="93" spans="1:18" x14ac:dyDescent="0.25">
      <c r="A93" t="s">
        <v>207</v>
      </c>
      <c r="B93" t="s">
        <v>208</v>
      </c>
      <c r="C93" t="s">
        <v>19</v>
      </c>
      <c r="E93">
        <v>5838</v>
      </c>
      <c r="H93" t="s">
        <v>20</v>
      </c>
      <c r="I93" t="s">
        <v>21</v>
      </c>
      <c r="J93" t="s">
        <v>21</v>
      </c>
      <c r="K93" t="s">
        <v>22</v>
      </c>
      <c r="L93" t="s">
        <v>23</v>
      </c>
      <c r="M93">
        <v>3000897</v>
      </c>
      <c r="N93" t="s">
        <v>24</v>
      </c>
      <c r="O93">
        <v>79568</v>
      </c>
      <c r="P93">
        <v>145</v>
      </c>
      <c r="Q93">
        <v>1177</v>
      </c>
      <c r="R93">
        <v>0</v>
      </c>
    </row>
    <row r="94" spans="1:18" x14ac:dyDescent="0.25">
      <c r="A94" t="s">
        <v>209</v>
      </c>
      <c r="B94" t="s">
        <v>210</v>
      </c>
      <c r="C94" t="s">
        <v>19</v>
      </c>
      <c r="E94">
        <v>16245</v>
      </c>
      <c r="H94" t="s">
        <v>20</v>
      </c>
      <c r="I94" t="s">
        <v>21</v>
      </c>
      <c r="J94" t="s">
        <v>21</v>
      </c>
      <c r="K94" t="s">
        <v>22</v>
      </c>
      <c r="L94" t="s">
        <v>23</v>
      </c>
      <c r="M94">
        <v>3002415</v>
      </c>
      <c r="N94" t="s">
        <v>24</v>
      </c>
      <c r="O94">
        <v>87321</v>
      </c>
      <c r="P94">
        <v>310</v>
      </c>
      <c r="Q94">
        <v>2120</v>
      </c>
      <c r="R94">
        <v>0</v>
      </c>
    </row>
    <row r="95" spans="1:18" x14ac:dyDescent="0.25">
      <c r="A95" t="s">
        <v>211</v>
      </c>
      <c r="B95" t="s">
        <v>212</v>
      </c>
      <c r="C95" t="s">
        <v>19</v>
      </c>
      <c r="E95">
        <v>900</v>
      </c>
      <c r="H95" t="s">
        <v>38</v>
      </c>
      <c r="I95" t="s">
        <v>21</v>
      </c>
      <c r="J95" t="s">
        <v>21</v>
      </c>
      <c r="K95" t="s">
        <v>22</v>
      </c>
      <c r="L95" t="s">
        <v>23</v>
      </c>
      <c r="M95">
        <v>3006652</v>
      </c>
      <c r="N95" t="s">
        <v>24</v>
      </c>
      <c r="O95">
        <v>55465</v>
      </c>
      <c r="P95">
        <v>20</v>
      </c>
      <c r="Q95">
        <v>69</v>
      </c>
      <c r="R95">
        <v>0</v>
      </c>
    </row>
    <row r="96" spans="1:18" x14ac:dyDescent="0.25">
      <c r="A96" t="s">
        <v>213</v>
      </c>
      <c r="B96" t="s">
        <v>214</v>
      </c>
      <c r="C96" t="s">
        <v>19</v>
      </c>
      <c r="E96">
        <v>6500</v>
      </c>
      <c r="H96" t="s">
        <v>20</v>
      </c>
      <c r="I96" t="s">
        <v>21</v>
      </c>
      <c r="J96" t="s">
        <v>21</v>
      </c>
      <c r="K96" t="s">
        <v>22</v>
      </c>
      <c r="L96" t="s">
        <v>23</v>
      </c>
      <c r="M96">
        <v>3006690</v>
      </c>
      <c r="N96" t="s">
        <v>24</v>
      </c>
      <c r="O96">
        <v>61972</v>
      </c>
      <c r="P96">
        <v>0</v>
      </c>
      <c r="Q96">
        <v>663</v>
      </c>
      <c r="R96">
        <v>0</v>
      </c>
    </row>
    <row r="97" spans="1:18" x14ac:dyDescent="0.25">
      <c r="A97" t="s">
        <v>215</v>
      </c>
      <c r="B97" t="s">
        <v>216</v>
      </c>
      <c r="C97" t="s">
        <v>19</v>
      </c>
      <c r="E97">
        <v>2773</v>
      </c>
      <c r="F97" t="s">
        <v>49</v>
      </c>
      <c r="G97" s="1">
        <v>30589</v>
      </c>
      <c r="H97" t="s">
        <v>20</v>
      </c>
      <c r="I97" t="s">
        <v>21</v>
      </c>
      <c r="J97" t="s">
        <v>21</v>
      </c>
      <c r="K97" t="s">
        <v>22</v>
      </c>
      <c r="L97" t="s">
        <v>23</v>
      </c>
      <c r="M97">
        <v>3001661</v>
      </c>
      <c r="N97" t="s">
        <v>24</v>
      </c>
      <c r="O97">
        <v>64150</v>
      </c>
      <c r="P97">
        <v>0</v>
      </c>
      <c r="Q97">
        <v>564</v>
      </c>
      <c r="R97">
        <v>0</v>
      </c>
    </row>
    <row r="98" spans="1:18" x14ac:dyDescent="0.25">
      <c r="A98" t="s">
        <v>217</v>
      </c>
      <c r="B98" t="s">
        <v>218</v>
      </c>
      <c r="C98" t="s">
        <v>19</v>
      </c>
      <c r="E98">
        <v>38728</v>
      </c>
      <c r="H98" t="s">
        <v>29</v>
      </c>
      <c r="I98" t="s">
        <v>21</v>
      </c>
      <c r="J98" t="s">
        <v>21</v>
      </c>
      <c r="K98" t="s">
        <v>22</v>
      </c>
      <c r="L98" t="s">
        <v>23</v>
      </c>
      <c r="M98">
        <v>3006655</v>
      </c>
      <c r="N98" t="s">
        <v>24</v>
      </c>
      <c r="O98">
        <v>92250</v>
      </c>
      <c r="P98">
        <v>0</v>
      </c>
      <c r="Q98">
        <v>6483</v>
      </c>
      <c r="R98">
        <v>0</v>
      </c>
    </row>
    <row r="99" spans="1:18" x14ac:dyDescent="0.25">
      <c r="A99" t="s">
        <v>219</v>
      </c>
      <c r="B99" t="s">
        <v>220</v>
      </c>
      <c r="C99" t="s">
        <v>19</v>
      </c>
      <c r="E99">
        <v>7429</v>
      </c>
      <c r="H99" t="s">
        <v>29</v>
      </c>
      <c r="I99" t="s">
        <v>21</v>
      </c>
      <c r="J99" t="s">
        <v>21</v>
      </c>
      <c r="K99" t="s">
        <v>22</v>
      </c>
      <c r="L99" t="s">
        <v>23</v>
      </c>
      <c r="M99">
        <v>3001850</v>
      </c>
      <c r="N99" t="s">
        <v>24</v>
      </c>
      <c r="O99">
        <v>71613</v>
      </c>
      <c r="P99">
        <v>0</v>
      </c>
      <c r="Q99">
        <v>1326</v>
      </c>
      <c r="R99">
        <v>0</v>
      </c>
    </row>
    <row r="100" spans="1:18" x14ac:dyDescent="0.25">
      <c r="A100" t="s">
        <v>221</v>
      </c>
      <c r="B100" t="s">
        <v>222</v>
      </c>
      <c r="C100" t="s">
        <v>19</v>
      </c>
      <c r="E100">
        <v>24280</v>
      </c>
      <c r="F100" t="s">
        <v>49</v>
      </c>
      <c r="G100" s="1">
        <v>32561</v>
      </c>
      <c r="H100" t="s">
        <v>29</v>
      </c>
      <c r="I100" t="s">
        <v>21</v>
      </c>
      <c r="J100" t="s">
        <v>21</v>
      </c>
      <c r="K100" t="s">
        <v>22</v>
      </c>
      <c r="L100" t="s">
        <v>23</v>
      </c>
      <c r="M100">
        <v>3002468</v>
      </c>
      <c r="N100" t="s">
        <v>24</v>
      </c>
      <c r="O100">
        <v>88973</v>
      </c>
      <c r="P100">
        <v>0</v>
      </c>
      <c r="Q100">
        <v>2890</v>
      </c>
      <c r="R100">
        <v>0</v>
      </c>
    </row>
    <row r="101" spans="1:18" x14ac:dyDescent="0.25">
      <c r="A101" t="s">
        <v>223</v>
      </c>
      <c r="B101" t="s">
        <v>224</v>
      </c>
      <c r="C101" t="s">
        <v>19</v>
      </c>
      <c r="E101">
        <v>66350</v>
      </c>
      <c r="F101" t="s">
        <v>49</v>
      </c>
      <c r="G101" s="1">
        <v>24654</v>
      </c>
      <c r="H101" t="s">
        <v>29</v>
      </c>
      <c r="I101" t="s">
        <v>21</v>
      </c>
      <c r="J101" t="s">
        <v>21</v>
      </c>
      <c r="K101" t="s">
        <v>22</v>
      </c>
      <c r="L101" t="s">
        <v>23</v>
      </c>
      <c r="M101">
        <v>3006646</v>
      </c>
      <c r="N101" t="s">
        <v>24</v>
      </c>
      <c r="O101">
        <v>35876</v>
      </c>
      <c r="P101">
        <v>3660</v>
      </c>
      <c r="Q101">
        <v>9576</v>
      </c>
      <c r="R101">
        <v>0</v>
      </c>
    </row>
    <row r="102" spans="1:18" x14ac:dyDescent="0.25">
      <c r="A102" t="s">
        <v>225</v>
      </c>
      <c r="B102" t="s">
        <v>226</v>
      </c>
      <c r="C102" t="s">
        <v>19</v>
      </c>
      <c r="E102">
        <v>12970</v>
      </c>
      <c r="H102" t="s">
        <v>29</v>
      </c>
      <c r="I102" t="s">
        <v>21</v>
      </c>
      <c r="J102" t="s">
        <v>21</v>
      </c>
      <c r="K102" t="s">
        <v>22</v>
      </c>
      <c r="L102" t="s">
        <v>23</v>
      </c>
      <c r="M102">
        <v>3001849</v>
      </c>
      <c r="N102" t="s">
        <v>24</v>
      </c>
      <c r="O102">
        <v>71610</v>
      </c>
      <c r="P102">
        <v>531</v>
      </c>
      <c r="Q102">
        <v>1422</v>
      </c>
      <c r="R102">
        <v>0</v>
      </c>
    </row>
    <row r="103" spans="1:18" x14ac:dyDescent="0.25">
      <c r="A103" t="s">
        <v>227</v>
      </c>
      <c r="B103" t="s">
        <v>228</v>
      </c>
      <c r="C103" t="s">
        <v>19</v>
      </c>
      <c r="E103">
        <v>6104</v>
      </c>
      <c r="H103" t="s">
        <v>20</v>
      </c>
      <c r="I103" t="s">
        <v>21</v>
      </c>
      <c r="J103" t="s">
        <v>21</v>
      </c>
      <c r="K103" t="s">
        <v>22</v>
      </c>
      <c r="L103" t="s">
        <v>23</v>
      </c>
      <c r="M103">
        <v>3027216</v>
      </c>
      <c r="N103" t="s">
        <v>24</v>
      </c>
      <c r="O103">
        <v>55562</v>
      </c>
      <c r="P103">
        <v>50</v>
      </c>
      <c r="Q103">
        <v>752</v>
      </c>
      <c r="R103">
        <v>0</v>
      </c>
    </row>
    <row r="104" spans="1:18" x14ac:dyDescent="0.25">
      <c r="A104" t="s">
        <v>229</v>
      </c>
      <c r="B104" t="s">
        <v>230</v>
      </c>
      <c r="C104" t="s">
        <v>19</v>
      </c>
      <c r="E104">
        <v>710</v>
      </c>
      <c r="H104" t="s">
        <v>29</v>
      </c>
      <c r="I104" t="s">
        <v>21</v>
      </c>
      <c r="J104" t="s">
        <v>21</v>
      </c>
      <c r="K104" t="s">
        <v>22</v>
      </c>
      <c r="L104" t="s">
        <v>23</v>
      </c>
      <c r="M104">
        <v>3001315</v>
      </c>
      <c r="N104" t="s">
        <v>24</v>
      </c>
      <c r="O104">
        <v>79572</v>
      </c>
      <c r="P104">
        <v>0</v>
      </c>
      <c r="Q104">
        <v>144</v>
      </c>
      <c r="R104">
        <v>0</v>
      </c>
    </row>
    <row r="105" spans="1:18" x14ac:dyDescent="0.25">
      <c r="A105" t="s">
        <v>231</v>
      </c>
      <c r="B105" t="s">
        <v>232</v>
      </c>
      <c r="C105" t="s">
        <v>19</v>
      </c>
      <c r="E105">
        <v>22795</v>
      </c>
      <c r="F105" t="s">
        <v>49</v>
      </c>
      <c r="G105" s="1">
        <v>25569</v>
      </c>
      <c r="H105" t="s">
        <v>20</v>
      </c>
      <c r="I105" t="s">
        <v>21</v>
      </c>
      <c r="J105" t="s">
        <v>21</v>
      </c>
      <c r="K105" t="s">
        <v>22</v>
      </c>
      <c r="L105" t="s">
        <v>23</v>
      </c>
      <c r="M105">
        <v>3001316</v>
      </c>
      <c r="N105" t="s">
        <v>24</v>
      </c>
      <c r="O105">
        <v>79574</v>
      </c>
      <c r="P105">
        <v>1562</v>
      </c>
      <c r="Q105">
        <v>1998</v>
      </c>
      <c r="R105">
        <v>0</v>
      </c>
    </row>
    <row r="106" spans="1:18" x14ac:dyDescent="0.25">
      <c r="A106" t="s">
        <v>233</v>
      </c>
      <c r="B106" t="s">
        <v>234</v>
      </c>
      <c r="C106" t="s">
        <v>19</v>
      </c>
      <c r="E106">
        <v>19509</v>
      </c>
      <c r="H106" t="s">
        <v>29</v>
      </c>
      <c r="I106" t="s">
        <v>21</v>
      </c>
      <c r="J106" t="s">
        <v>21</v>
      </c>
      <c r="K106" t="s">
        <v>22</v>
      </c>
      <c r="L106" t="s">
        <v>23</v>
      </c>
      <c r="M106">
        <v>3026964</v>
      </c>
      <c r="N106" t="s">
        <v>24</v>
      </c>
      <c r="O106">
        <v>92252</v>
      </c>
      <c r="P106">
        <v>0</v>
      </c>
      <c r="Q106">
        <v>3105</v>
      </c>
      <c r="R106">
        <v>0</v>
      </c>
    </row>
    <row r="107" spans="1:18" x14ac:dyDescent="0.25">
      <c r="A107" t="s">
        <v>235</v>
      </c>
      <c r="B107" t="s">
        <v>236</v>
      </c>
      <c r="C107" t="s">
        <v>19</v>
      </c>
      <c r="E107">
        <v>40</v>
      </c>
      <c r="H107" t="s">
        <v>38</v>
      </c>
      <c r="I107" t="s">
        <v>21</v>
      </c>
      <c r="J107" t="s">
        <v>21</v>
      </c>
      <c r="K107" t="s">
        <v>22</v>
      </c>
      <c r="L107" t="s">
        <v>23</v>
      </c>
      <c r="M107">
        <v>3001688</v>
      </c>
      <c r="N107" t="s">
        <v>24</v>
      </c>
      <c r="O107">
        <v>62069</v>
      </c>
      <c r="P107">
        <v>0</v>
      </c>
      <c r="Q107">
        <v>12</v>
      </c>
      <c r="R107">
        <v>0</v>
      </c>
    </row>
    <row r="108" spans="1:18" x14ac:dyDescent="0.25">
      <c r="A108" t="s">
        <v>237</v>
      </c>
      <c r="B108" t="s">
        <v>238</v>
      </c>
      <c r="C108" t="s">
        <v>19</v>
      </c>
      <c r="E108">
        <v>17335</v>
      </c>
      <c r="H108" t="s">
        <v>29</v>
      </c>
      <c r="I108" t="s">
        <v>21</v>
      </c>
      <c r="J108" t="s">
        <v>21</v>
      </c>
      <c r="K108" t="s">
        <v>22</v>
      </c>
      <c r="L108" t="s">
        <v>23</v>
      </c>
      <c r="M108">
        <v>3006590</v>
      </c>
      <c r="N108" t="s">
        <v>24</v>
      </c>
      <c r="O108">
        <v>92248</v>
      </c>
      <c r="P108">
        <v>528</v>
      </c>
      <c r="Q108">
        <v>2429</v>
      </c>
      <c r="R108">
        <v>0</v>
      </c>
    </row>
    <row r="109" spans="1:18" x14ac:dyDescent="0.25">
      <c r="A109" t="s">
        <v>239</v>
      </c>
      <c r="B109" t="s">
        <v>240</v>
      </c>
      <c r="C109" t="s">
        <v>19</v>
      </c>
      <c r="E109">
        <v>53560</v>
      </c>
      <c r="F109" t="s">
        <v>49</v>
      </c>
      <c r="G109" s="1">
        <v>24916</v>
      </c>
      <c r="H109" t="s">
        <v>20</v>
      </c>
      <c r="I109" t="s">
        <v>21</v>
      </c>
      <c r="J109" t="s">
        <v>21</v>
      </c>
      <c r="K109" t="s">
        <v>22</v>
      </c>
      <c r="L109" t="s">
        <v>23</v>
      </c>
      <c r="M109">
        <v>3024264</v>
      </c>
      <c r="N109" t="s">
        <v>24</v>
      </c>
      <c r="O109">
        <v>55497</v>
      </c>
      <c r="P109">
        <v>1450</v>
      </c>
      <c r="Q109">
        <v>7478</v>
      </c>
      <c r="R109">
        <v>0</v>
      </c>
    </row>
    <row r="110" spans="1:18" x14ac:dyDescent="0.25">
      <c r="A110" t="s">
        <v>241</v>
      </c>
      <c r="B110" t="s">
        <v>242</v>
      </c>
      <c r="C110" t="s">
        <v>19</v>
      </c>
      <c r="E110">
        <v>7410</v>
      </c>
      <c r="H110" t="s">
        <v>29</v>
      </c>
      <c r="I110" t="s">
        <v>21</v>
      </c>
      <c r="J110" t="s">
        <v>21</v>
      </c>
      <c r="K110" t="s">
        <v>22</v>
      </c>
      <c r="L110" t="s">
        <v>23</v>
      </c>
      <c r="M110">
        <v>3025308</v>
      </c>
      <c r="N110" t="s">
        <v>24</v>
      </c>
      <c r="O110">
        <v>56257</v>
      </c>
      <c r="P110">
        <v>63</v>
      </c>
      <c r="Q110">
        <v>756</v>
      </c>
      <c r="R110">
        <v>0</v>
      </c>
    </row>
    <row r="111" spans="1:18" x14ac:dyDescent="0.25">
      <c r="A111" t="s">
        <v>243</v>
      </c>
      <c r="B111" t="s">
        <v>244</v>
      </c>
      <c r="C111" t="s">
        <v>19</v>
      </c>
      <c r="E111">
        <v>36694</v>
      </c>
      <c r="F111" t="s">
        <v>49</v>
      </c>
      <c r="G111" s="1">
        <v>24740</v>
      </c>
      <c r="H111" t="s">
        <v>29</v>
      </c>
      <c r="I111" t="s">
        <v>21</v>
      </c>
      <c r="J111" t="s">
        <v>21</v>
      </c>
      <c r="K111" t="s">
        <v>22</v>
      </c>
      <c r="L111" t="s">
        <v>23</v>
      </c>
      <c r="M111">
        <v>3001380</v>
      </c>
      <c r="N111" t="s">
        <v>24</v>
      </c>
      <c r="O111">
        <v>62001</v>
      </c>
      <c r="P111">
        <v>1605</v>
      </c>
      <c r="Q111">
        <v>6646</v>
      </c>
      <c r="R111">
        <v>0</v>
      </c>
    </row>
    <row r="112" spans="1:18" x14ac:dyDescent="0.25">
      <c r="A112" t="s">
        <v>245</v>
      </c>
      <c r="B112" t="s">
        <v>246</v>
      </c>
      <c r="C112" t="s">
        <v>19</v>
      </c>
      <c r="E112">
        <v>5119</v>
      </c>
      <c r="H112" t="s">
        <v>29</v>
      </c>
      <c r="I112" t="s">
        <v>21</v>
      </c>
      <c r="J112" t="s">
        <v>21</v>
      </c>
      <c r="K112" t="s">
        <v>22</v>
      </c>
      <c r="L112" t="s">
        <v>23</v>
      </c>
      <c r="M112">
        <v>3024715</v>
      </c>
      <c r="N112" t="s">
        <v>24</v>
      </c>
      <c r="O112">
        <v>62015</v>
      </c>
      <c r="P112">
        <v>242</v>
      </c>
      <c r="Q112">
        <v>692</v>
      </c>
      <c r="R112">
        <v>0</v>
      </c>
    </row>
    <row r="113" spans="1:18" x14ac:dyDescent="0.25">
      <c r="A113" t="s">
        <v>247</v>
      </c>
      <c r="B113" t="s">
        <v>248</v>
      </c>
      <c r="C113" t="s">
        <v>19</v>
      </c>
      <c r="E113">
        <v>5510</v>
      </c>
      <c r="H113" t="s">
        <v>29</v>
      </c>
      <c r="I113" t="s">
        <v>21</v>
      </c>
      <c r="J113" t="s">
        <v>21</v>
      </c>
      <c r="K113" t="s">
        <v>22</v>
      </c>
      <c r="L113" t="s">
        <v>23</v>
      </c>
      <c r="M113">
        <v>3027153</v>
      </c>
      <c r="N113" t="s">
        <v>24</v>
      </c>
      <c r="O113">
        <v>79590</v>
      </c>
      <c r="P113">
        <v>104</v>
      </c>
      <c r="Q113">
        <v>698</v>
      </c>
      <c r="R113">
        <v>0</v>
      </c>
    </row>
    <row r="114" spans="1:18" x14ac:dyDescent="0.25">
      <c r="A114" t="s">
        <v>249</v>
      </c>
      <c r="B114" t="s">
        <v>250</v>
      </c>
      <c r="C114" t="s">
        <v>19</v>
      </c>
      <c r="E114">
        <v>7550</v>
      </c>
      <c r="H114" t="s">
        <v>38</v>
      </c>
      <c r="I114" t="s">
        <v>21</v>
      </c>
      <c r="J114" t="s">
        <v>21</v>
      </c>
      <c r="K114" t="s">
        <v>22</v>
      </c>
      <c r="L114" t="s">
        <v>23</v>
      </c>
      <c r="M114">
        <v>3006716</v>
      </c>
      <c r="N114" t="s">
        <v>24</v>
      </c>
      <c r="O114">
        <v>61978</v>
      </c>
      <c r="P114">
        <v>0</v>
      </c>
      <c r="Q114">
        <v>924</v>
      </c>
      <c r="R114">
        <v>0</v>
      </c>
    </row>
    <row r="115" spans="1:18" x14ac:dyDescent="0.25">
      <c r="A115" t="s">
        <v>251</v>
      </c>
      <c r="B115" t="s">
        <v>252</v>
      </c>
      <c r="C115" t="s">
        <v>19</v>
      </c>
      <c r="E115">
        <v>435</v>
      </c>
      <c r="H115" t="s">
        <v>38</v>
      </c>
      <c r="I115" t="s">
        <v>21</v>
      </c>
      <c r="J115" t="s">
        <v>21</v>
      </c>
      <c r="K115" t="s">
        <v>22</v>
      </c>
      <c r="L115" t="s">
        <v>23</v>
      </c>
      <c r="M115">
        <v>3002575</v>
      </c>
      <c r="N115" t="s">
        <v>24</v>
      </c>
      <c r="O115">
        <v>94544</v>
      </c>
      <c r="P115">
        <v>0</v>
      </c>
      <c r="Q115">
        <v>68</v>
      </c>
      <c r="R115">
        <v>0</v>
      </c>
    </row>
    <row r="116" spans="1:18" x14ac:dyDescent="0.25">
      <c r="A116" t="s">
        <v>253</v>
      </c>
      <c r="B116" t="s">
        <v>254</v>
      </c>
      <c r="C116" t="s">
        <v>19</v>
      </c>
      <c r="E116">
        <v>320</v>
      </c>
      <c r="H116" t="s">
        <v>20</v>
      </c>
      <c r="I116" t="s">
        <v>21</v>
      </c>
      <c r="J116" t="s">
        <v>21</v>
      </c>
      <c r="K116" t="s">
        <v>22</v>
      </c>
      <c r="L116" t="s">
        <v>23</v>
      </c>
      <c r="M116">
        <v>3001890</v>
      </c>
      <c r="N116" t="s">
        <v>24</v>
      </c>
      <c r="O116">
        <v>79577</v>
      </c>
      <c r="P116">
        <v>0</v>
      </c>
      <c r="Q116">
        <v>57</v>
      </c>
      <c r="R116">
        <v>0</v>
      </c>
    </row>
    <row r="117" spans="1:18" x14ac:dyDescent="0.25">
      <c r="A117" t="s">
        <v>255</v>
      </c>
      <c r="B117" t="s">
        <v>256</v>
      </c>
      <c r="C117" t="s">
        <v>19</v>
      </c>
      <c r="E117">
        <v>6817</v>
      </c>
      <c r="H117" t="s">
        <v>38</v>
      </c>
      <c r="I117" t="s">
        <v>21</v>
      </c>
      <c r="J117" t="s">
        <v>21</v>
      </c>
      <c r="K117" t="s">
        <v>22</v>
      </c>
      <c r="L117" t="s">
        <v>23</v>
      </c>
      <c r="M117">
        <v>3000377</v>
      </c>
      <c r="N117" t="s">
        <v>24</v>
      </c>
      <c r="O117">
        <v>61931</v>
      </c>
      <c r="P117">
        <v>0</v>
      </c>
      <c r="Q117">
        <v>811</v>
      </c>
      <c r="R117">
        <v>0</v>
      </c>
    </row>
    <row r="118" spans="1:18" x14ac:dyDescent="0.25">
      <c r="A118" t="s">
        <v>257</v>
      </c>
      <c r="B118" t="s">
        <v>258</v>
      </c>
      <c r="C118" t="s">
        <v>19</v>
      </c>
      <c r="E118">
        <v>22523</v>
      </c>
      <c r="H118" t="s">
        <v>20</v>
      </c>
      <c r="I118" t="s">
        <v>21</v>
      </c>
      <c r="J118" t="s">
        <v>21</v>
      </c>
      <c r="K118" t="s">
        <v>22</v>
      </c>
      <c r="L118" t="s">
        <v>23</v>
      </c>
      <c r="M118">
        <v>3001303</v>
      </c>
      <c r="N118" t="s">
        <v>24</v>
      </c>
      <c r="O118">
        <v>55475</v>
      </c>
      <c r="P118">
        <v>0</v>
      </c>
      <c r="Q118">
        <v>2765</v>
      </c>
      <c r="R118">
        <v>0</v>
      </c>
    </row>
    <row r="119" spans="1:18" x14ac:dyDescent="0.25">
      <c r="A119" t="s">
        <v>259</v>
      </c>
      <c r="B119" t="s">
        <v>260</v>
      </c>
      <c r="C119" t="s">
        <v>19</v>
      </c>
      <c r="E119">
        <v>59867</v>
      </c>
      <c r="H119" t="s">
        <v>29</v>
      </c>
      <c r="I119" t="s">
        <v>21</v>
      </c>
      <c r="J119" t="s">
        <v>21</v>
      </c>
      <c r="K119" t="s">
        <v>22</v>
      </c>
      <c r="L119" t="s">
        <v>23</v>
      </c>
      <c r="M119">
        <v>3027196</v>
      </c>
      <c r="N119" t="s">
        <v>24</v>
      </c>
      <c r="O119">
        <v>92254</v>
      </c>
      <c r="P119">
        <v>0</v>
      </c>
      <c r="Q119">
        <v>7728</v>
      </c>
      <c r="R119">
        <v>0</v>
      </c>
    </row>
    <row r="120" spans="1:18" x14ac:dyDescent="0.25">
      <c r="A120" t="s">
        <v>261</v>
      </c>
      <c r="B120" t="s">
        <v>262</v>
      </c>
      <c r="C120" t="s">
        <v>19</v>
      </c>
      <c r="E120">
        <v>19985</v>
      </c>
      <c r="H120" t="s">
        <v>20</v>
      </c>
      <c r="I120" t="s">
        <v>21</v>
      </c>
      <c r="J120" t="s">
        <v>21</v>
      </c>
      <c r="K120" t="s">
        <v>22</v>
      </c>
      <c r="L120" t="s">
        <v>23</v>
      </c>
      <c r="M120">
        <v>3027338</v>
      </c>
      <c r="N120" t="s">
        <v>24</v>
      </c>
      <c r="O120">
        <v>97553</v>
      </c>
      <c r="P120">
        <v>0</v>
      </c>
      <c r="Q120">
        <v>4028</v>
      </c>
      <c r="R120">
        <v>0</v>
      </c>
    </row>
    <row r="121" spans="1:18" x14ac:dyDescent="0.25">
      <c r="A121" t="s">
        <v>263</v>
      </c>
      <c r="B121" t="s">
        <v>264</v>
      </c>
      <c r="C121" t="s">
        <v>19</v>
      </c>
      <c r="E121">
        <v>18416</v>
      </c>
      <c r="H121" t="s">
        <v>29</v>
      </c>
      <c r="I121" t="s">
        <v>21</v>
      </c>
      <c r="J121" t="s">
        <v>21</v>
      </c>
      <c r="K121" t="s">
        <v>22</v>
      </c>
      <c r="L121" t="s">
        <v>23</v>
      </c>
      <c r="M121">
        <v>3001955</v>
      </c>
      <c r="N121" t="s">
        <v>24</v>
      </c>
      <c r="O121">
        <v>79527</v>
      </c>
      <c r="P121">
        <v>0</v>
      </c>
      <c r="Q121">
        <v>2422</v>
      </c>
      <c r="R121">
        <v>2422</v>
      </c>
    </row>
    <row r="122" spans="1:18" x14ac:dyDescent="0.25">
      <c r="A122" t="s">
        <v>265</v>
      </c>
      <c r="B122" t="s">
        <v>266</v>
      </c>
      <c r="C122" t="s">
        <v>19</v>
      </c>
      <c r="E122">
        <v>1214</v>
      </c>
      <c r="H122" t="s">
        <v>20</v>
      </c>
      <c r="I122" t="s">
        <v>21</v>
      </c>
      <c r="J122" t="s">
        <v>21</v>
      </c>
      <c r="K122" t="s">
        <v>22</v>
      </c>
      <c r="L122" t="s">
        <v>23</v>
      </c>
      <c r="M122">
        <v>3000395</v>
      </c>
      <c r="N122" t="s">
        <v>24</v>
      </c>
      <c r="O122">
        <v>61934</v>
      </c>
      <c r="P122">
        <v>0</v>
      </c>
      <c r="Q122">
        <v>326</v>
      </c>
      <c r="R122">
        <v>0</v>
      </c>
    </row>
    <row r="123" spans="1:18" x14ac:dyDescent="0.25">
      <c r="A123" t="s">
        <v>267</v>
      </c>
      <c r="B123" t="s">
        <v>268</v>
      </c>
      <c r="C123" t="s">
        <v>19</v>
      </c>
      <c r="E123">
        <v>880</v>
      </c>
      <c r="H123" t="s">
        <v>38</v>
      </c>
      <c r="I123" t="s">
        <v>21</v>
      </c>
      <c r="J123" t="s">
        <v>21</v>
      </c>
      <c r="K123" t="s">
        <v>22</v>
      </c>
      <c r="L123" t="s">
        <v>23</v>
      </c>
      <c r="M123">
        <v>3006663</v>
      </c>
      <c r="N123" t="s">
        <v>24</v>
      </c>
      <c r="O123">
        <v>50137</v>
      </c>
      <c r="P123">
        <v>0</v>
      </c>
      <c r="Q123">
        <v>216</v>
      </c>
      <c r="R123">
        <v>0</v>
      </c>
    </row>
    <row r="124" spans="1:18" x14ac:dyDescent="0.25">
      <c r="A124" t="s">
        <v>269</v>
      </c>
      <c r="B124" t="s">
        <v>270</v>
      </c>
      <c r="C124" t="s">
        <v>19</v>
      </c>
      <c r="E124">
        <v>5400</v>
      </c>
      <c r="H124" t="s">
        <v>29</v>
      </c>
      <c r="I124" t="s">
        <v>21</v>
      </c>
      <c r="J124" t="s">
        <v>21</v>
      </c>
      <c r="K124" t="s">
        <v>22</v>
      </c>
      <c r="L124" t="s">
        <v>23</v>
      </c>
      <c r="M124">
        <v>3020341</v>
      </c>
      <c r="N124" t="s">
        <v>24</v>
      </c>
      <c r="O124">
        <v>55459</v>
      </c>
      <c r="P124">
        <v>0</v>
      </c>
      <c r="Q124">
        <v>1373</v>
      </c>
      <c r="R124">
        <v>0</v>
      </c>
    </row>
    <row r="125" spans="1:18" x14ac:dyDescent="0.25">
      <c r="A125" t="s">
        <v>271</v>
      </c>
      <c r="B125" t="s">
        <v>272</v>
      </c>
      <c r="C125" t="s">
        <v>19</v>
      </c>
      <c r="E125">
        <v>3200</v>
      </c>
      <c r="H125" t="s">
        <v>29</v>
      </c>
      <c r="I125" t="s">
        <v>21</v>
      </c>
      <c r="J125" t="s">
        <v>21</v>
      </c>
      <c r="K125" t="s">
        <v>22</v>
      </c>
      <c r="L125" t="s">
        <v>23</v>
      </c>
      <c r="M125">
        <v>3006593</v>
      </c>
      <c r="N125" t="s">
        <v>24</v>
      </c>
      <c r="O125">
        <v>79580</v>
      </c>
      <c r="P125">
        <v>0</v>
      </c>
      <c r="Q125">
        <v>744</v>
      </c>
      <c r="R125">
        <v>0</v>
      </c>
    </row>
    <row r="126" spans="1:18" x14ac:dyDescent="0.25">
      <c r="A126" t="s">
        <v>273</v>
      </c>
      <c r="B126" t="s">
        <v>274</v>
      </c>
      <c r="C126" t="s">
        <v>19</v>
      </c>
      <c r="E126">
        <v>1280</v>
      </c>
      <c r="H126" t="s">
        <v>38</v>
      </c>
      <c r="I126" t="s">
        <v>21</v>
      </c>
      <c r="J126" t="s">
        <v>21</v>
      </c>
      <c r="K126" t="s">
        <v>22</v>
      </c>
      <c r="L126" t="s">
        <v>23</v>
      </c>
      <c r="M126">
        <v>3025467</v>
      </c>
      <c r="N126" t="s">
        <v>24</v>
      </c>
      <c r="O126">
        <v>62016</v>
      </c>
      <c r="P126">
        <v>0</v>
      </c>
      <c r="Q126">
        <v>287</v>
      </c>
      <c r="R126">
        <v>0</v>
      </c>
    </row>
    <row r="127" spans="1:18" x14ac:dyDescent="0.25">
      <c r="A127" t="s">
        <v>275</v>
      </c>
      <c r="B127" t="s">
        <v>276</v>
      </c>
      <c r="C127" t="s">
        <v>19</v>
      </c>
      <c r="E127">
        <v>2658</v>
      </c>
      <c r="F127" t="s">
        <v>102</v>
      </c>
      <c r="G127" s="1">
        <v>33087</v>
      </c>
      <c r="H127" t="s">
        <v>20</v>
      </c>
      <c r="I127" t="s">
        <v>21</v>
      </c>
      <c r="J127" t="s">
        <v>21</v>
      </c>
      <c r="K127" t="s">
        <v>22</v>
      </c>
      <c r="L127" t="s">
        <v>23</v>
      </c>
      <c r="M127">
        <v>3006630</v>
      </c>
      <c r="N127" t="s">
        <v>24</v>
      </c>
      <c r="O127">
        <v>61959</v>
      </c>
      <c r="P127">
        <v>0</v>
      </c>
      <c r="Q127">
        <v>560</v>
      </c>
      <c r="R127">
        <v>0</v>
      </c>
    </row>
    <row r="128" spans="1:18" x14ac:dyDescent="0.25">
      <c r="A128" t="s">
        <v>277</v>
      </c>
      <c r="B128" t="s">
        <v>278</v>
      </c>
      <c r="C128" t="s">
        <v>19</v>
      </c>
      <c r="E128">
        <v>2280</v>
      </c>
      <c r="H128" t="s">
        <v>20</v>
      </c>
      <c r="I128" t="s">
        <v>21</v>
      </c>
      <c r="J128" t="s">
        <v>21</v>
      </c>
      <c r="K128" t="s">
        <v>22</v>
      </c>
      <c r="L128" t="s">
        <v>23</v>
      </c>
      <c r="M128">
        <v>3021308</v>
      </c>
      <c r="N128" t="s">
        <v>24</v>
      </c>
      <c r="O128">
        <v>50159</v>
      </c>
      <c r="P128">
        <v>0</v>
      </c>
      <c r="Q128">
        <v>541</v>
      </c>
      <c r="R128">
        <v>0</v>
      </c>
    </row>
    <row r="129" spans="1:18" x14ac:dyDescent="0.25">
      <c r="A129" t="s">
        <v>279</v>
      </c>
      <c r="B129" t="s">
        <v>280</v>
      </c>
      <c r="C129" t="s">
        <v>19</v>
      </c>
      <c r="E129">
        <v>4091</v>
      </c>
      <c r="H129" t="s">
        <v>20</v>
      </c>
      <c r="I129" t="s">
        <v>21</v>
      </c>
      <c r="J129" t="s">
        <v>21</v>
      </c>
      <c r="K129" t="s">
        <v>22</v>
      </c>
      <c r="L129" t="s">
        <v>23</v>
      </c>
      <c r="M129">
        <v>3001554</v>
      </c>
      <c r="N129" t="s">
        <v>24</v>
      </c>
      <c r="O129">
        <v>57716</v>
      </c>
      <c r="P129">
        <v>0</v>
      </c>
      <c r="Q129">
        <v>797</v>
      </c>
      <c r="R129">
        <v>0</v>
      </c>
    </row>
    <row r="130" spans="1:18" x14ac:dyDescent="0.25">
      <c r="A130" t="s">
        <v>281</v>
      </c>
      <c r="B130" t="s">
        <v>282</v>
      </c>
      <c r="C130" t="s">
        <v>19</v>
      </c>
      <c r="E130">
        <v>4735</v>
      </c>
      <c r="H130" t="s">
        <v>20</v>
      </c>
      <c r="I130" t="s">
        <v>21</v>
      </c>
      <c r="J130" t="s">
        <v>21</v>
      </c>
      <c r="K130" t="s">
        <v>22</v>
      </c>
      <c r="L130" t="s">
        <v>23</v>
      </c>
      <c r="M130">
        <v>3006687</v>
      </c>
      <c r="N130" t="s">
        <v>24</v>
      </c>
      <c r="O130">
        <v>50155</v>
      </c>
      <c r="P130">
        <v>0</v>
      </c>
      <c r="Q130">
        <v>1277</v>
      </c>
      <c r="R130">
        <v>0</v>
      </c>
    </row>
    <row r="131" spans="1:18" x14ac:dyDescent="0.25">
      <c r="A131" t="s">
        <v>283</v>
      </c>
      <c r="B131" t="s">
        <v>284</v>
      </c>
      <c r="C131" t="s">
        <v>19</v>
      </c>
      <c r="E131">
        <v>2679</v>
      </c>
      <c r="H131" t="s">
        <v>20</v>
      </c>
      <c r="I131" t="s">
        <v>21</v>
      </c>
      <c r="J131" t="s">
        <v>21</v>
      </c>
      <c r="K131" t="s">
        <v>22</v>
      </c>
      <c r="L131" t="s">
        <v>23</v>
      </c>
      <c r="M131">
        <v>3006572</v>
      </c>
      <c r="N131" t="s">
        <v>24</v>
      </c>
      <c r="O131">
        <v>55486</v>
      </c>
      <c r="P131">
        <v>0</v>
      </c>
      <c r="Q131">
        <v>667</v>
      </c>
      <c r="R131">
        <v>0</v>
      </c>
    </row>
    <row r="132" spans="1:18" x14ac:dyDescent="0.25">
      <c r="A132" t="s">
        <v>285</v>
      </c>
      <c r="B132" t="s">
        <v>286</v>
      </c>
      <c r="C132" t="s">
        <v>19</v>
      </c>
      <c r="E132">
        <v>2720</v>
      </c>
      <c r="H132" t="s">
        <v>38</v>
      </c>
      <c r="I132" t="s">
        <v>21</v>
      </c>
      <c r="J132" t="s">
        <v>21</v>
      </c>
      <c r="K132" t="s">
        <v>22</v>
      </c>
      <c r="L132" t="s">
        <v>23</v>
      </c>
      <c r="M132">
        <v>3001695</v>
      </c>
      <c r="N132" t="s">
        <v>24</v>
      </c>
      <c r="O132">
        <v>62484</v>
      </c>
      <c r="P132">
        <v>0</v>
      </c>
      <c r="Q132">
        <v>408</v>
      </c>
      <c r="R132">
        <v>0</v>
      </c>
    </row>
    <row r="133" spans="1:18" x14ac:dyDescent="0.25">
      <c r="A133" t="s">
        <v>287</v>
      </c>
      <c r="B133" t="s">
        <v>288</v>
      </c>
      <c r="C133" t="s">
        <v>19</v>
      </c>
      <c r="E133">
        <v>4480</v>
      </c>
      <c r="H133" t="s">
        <v>20</v>
      </c>
      <c r="I133" t="s">
        <v>21</v>
      </c>
      <c r="J133" t="s">
        <v>21</v>
      </c>
      <c r="K133" t="s">
        <v>22</v>
      </c>
      <c r="L133" t="s">
        <v>23</v>
      </c>
      <c r="M133">
        <v>3006668</v>
      </c>
      <c r="N133" t="s">
        <v>24</v>
      </c>
      <c r="O133">
        <v>55472</v>
      </c>
      <c r="P133">
        <v>0</v>
      </c>
      <c r="Q133">
        <v>1458</v>
      </c>
      <c r="R133">
        <v>0</v>
      </c>
    </row>
    <row r="134" spans="1:18" x14ac:dyDescent="0.25">
      <c r="A134" t="s">
        <v>289</v>
      </c>
      <c r="B134" t="s">
        <v>290</v>
      </c>
      <c r="C134" t="s">
        <v>19</v>
      </c>
      <c r="E134">
        <v>160</v>
      </c>
      <c r="H134" t="s">
        <v>38</v>
      </c>
      <c r="I134" t="s">
        <v>21</v>
      </c>
      <c r="J134" t="s">
        <v>21</v>
      </c>
      <c r="K134" t="s">
        <v>22</v>
      </c>
      <c r="L134" t="s">
        <v>23</v>
      </c>
      <c r="M134">
        <v>3000489</v>
      </c>
      <c r="N134" t="s">
        <v>24</v>
      </c>
      <c r="O134">
        <v>61935</v>
      </c>
      <c r="P134">
        <v>0</v>
      </c>
      <c r="Q134">
        <v>36</v>
      </c>
      <c r="R134">
        <v>0</v>
      </c>
    </row>
    <row r="135" spans="1:18" x14ac:dyDescent="0.25">
      <c r="A135" t="s">
        <v>291</v>
      </c>
      <c r="B135" t="s">
        <v>292</v>
      </c>
      <c r="C135" t="s">
        <v>19</v>
      </c>
      <c r="E135">
        <v>370</v>
      </c>
      <c r="H135" t="s">
        <v>29</v>
      </c>
      <c r="I135" t="s">
        <v>21</v>
      </c>
      <c r="J135" t="s">
        <v>21</v>
      </c>
      <c r="K135" t="s">
        <v>22</v>
      </c>
      <c r="L135" t="s">
        <v>23</v>
      </c>
      <c r="M135">
        <v>3006584</v>
      </c>
      <c r="N135" t="s">
        <v>24</v>
      </c>
      <c r="O135">
        <v>50138</v>
      </c>
      <c r="P135">
        <v>0</v>
      </c>
      <c r="Q135">
        <v>86</v>
      </c>
      <c r="R135">
        <v>0</v>
      </c>
    </row>
    <row r="136" spans="1:18" x14ac:dyDescent="0.25">
      <c r="A136" t="s">
        <v>293</v>
      </c>
      <c r="B136" t="s">
        <v>294</v>
      </c>
      <c r="C136" t="s">
        <v>19</v>
      </c>
      <c r="E136">
        <v>10343</v>
      </c>
      <c r="H136" t="s">
        <v>20</v>
      </c>
      <c r="I136" t="s">
        <v>21</v>
      </c>
      <c r="J136" t="s">
        <v>21</v>
      </c>
      <c r="K136" t="s">
        <v>22</v>
      </c>
      <c r="L136" t="s">
        <v>23</v>
      </c>
      <c r="M136">
        <v>3021326</v>
      </c>
      <c r="N136" t="s">
        <v>24</v>
      </c>
      <c r="O136">
        <v>55471</v>
      </c>
      <c r="P136">
        <v>0</v>
      </c>
      <c r="Q136">
        <v>2153</v>
      </c>
      <c r="R136">
        <v>0</v>
      </c>
    </row>
    <row r="137" spans="1:18" x14ac:dyDescent="0.25">
      <c r="A137" t="s">
        <v>295</v>
      </c>
      <c r="B137" t="s">
        <v>296</v>
      </c>
      <c r="C137" t="s">
        <v>19</v>
      </c>
      <c r="E137">
        <v>160</v>
      </c>
      <c r="H137" t="s">
        <v>38</v>
      </c>
      <c r="I137" t="s">
        <v>21</v>
      </c>
      <c r="J137" t="s">
        <v>21</v>
      </c>
      <c r="K137" t="s">
        <v>22</v>
      </c>
      <c r="L137" t="s">
        <v>23</v>
      </c>
      <c r="M137">
        <v>3000383</v>
      </c>
      <c r="N137" t="s">
        <v>24</v>
      </c>
      <c r="O137">
        <v>50118</v>
      </c>
      <c r="P137">
        <v>0</v>
      </c>
      <c r="Q137">
        <v>48</v>
      </c>
      <c r="R137">
        <v>0</v>
      </c>
    </row>
    <row r="138" spans="1:18" x14ac:dyDescent="0.25">
      <c r="A138" t="s">
        <v>297</v>
      </c>
      <c r="B138" t="s">
        <v>298</v>
      </c>
      <c r="C138" t="s">
        <v>19</v>
      </c>
      <c r="E138">
        <v>823</v>
      </c>
      <c r="H138" t="s">
        <v>29</v>
      </c>
      <c r="I138" t="s">
        <v>21</v>
      </c>
      <c r="J138" t="s">
        <v>21</v>
      </c>
      <c r="K138" t="s">
        <v>22</v>
      </c>
      <c r="L138" t="s">
        <v>23</v>
      </c>
      <c r="M138">
        <v>3001283</v>
      </c>
      <c r="N138" t="s">
        <v>24</v>
      </c>
      <c r="O138">
        <v>50144</v>
      </c>
      <c r="P138">
        <v>0</v>
      </c>
      <c r="Q138">
        <v>247</v>
      </c>
      <c r="R138">
        <v>0</v>
      </c>
    </row>
    <row r="139" spans="1:18" x14ac:dyDescent="0.25">
      <c r="A139" t="s">
        <v>299</v>
      </c>
      <c r="B139" t="s">
        <v>300</v>
      </c>
      <c r="C139" t="s">
        <v>19</v>
      </c>
      <c r="E139">
        <v>58</v>
      </c>
      <c r="H139" t="s">
        <v>20</v>
      </c>
      <c r="I139" t="s">
        <v>21</v>
      </c>
      <c r="J139" t="s">
        <v>21</v>
      </c>
      <c r="K139" t="s">
        <v>22</v>
      </c>
      <c r="L139" t="s">
        <v>23</v>
      </c>
      <c r="M139">
        <v>3024865</v>
      </c>
      <c r="N139" t="s">
        <v>24</v>
      </c>
      <c r="O139">
        <v>50149</v>
      </c>
      <c r="P139">
        <v>0</v>
      </c>
      <c r="Q139">
        <v>8</v>
      </c>
      <c r="R139">
        <v>0</v>
      </c>
    </row>
    <row r="140" spans="1:18" x14ac:dyDescent="0.25">
      <c r="A140" t="s">
        <v>301</v>
      </c>
      <c r="B140" t="s">
        <v>302</v>
      </c>
      <c r="C140" t="s">
        <v>19</v>
      </c>
      <c r="E140">
        <v>160</v>
      </c>
      <c r="H140" t="s">
        <v>38</v>
      </c>
      <c r="I140" t="s">
        <v>21</v>
      </c>
      <c r="J140" t="s">
        <v>21</v>
      </c>
      <c r="K140" t="s">
        <v>22</v>
      </c>
      <c r="L140" t="s">
        <v>23</v>
      </c>
      <c r="M140">
        <v>3006560</v>
      </c>
      <c r="N140" t="s">
        <v>24</v>
      </c>
      <c r="O140">
        <v>61948</v>
      </c>
      <c r="P140">
        <v>0</v>
      </c>
      <c r="Q140">
        <v>36</v>
      </c>
      <c r="R140">
        <v>0</v>
      </c>
    </row>
    <row r="141" spans="1:18" x14ac:dyDescent="0.25">
      <c r="A141" t="s">
        <v>303</v>
      </c>
      <c r="B141" t="s">
        <v>304</v>
      </c>
      <c r="C141" t="s">
        <v>19</v>
      </c>
      <c r="E141">
        <v>920</v>
      </c>
      <c r="H141" t="s">
        <v>20</v>
      </c>
      <c r="I141" t="s">
        <v>21</v>
      </c>
      <c r="J141" t="s">
        <v>21</v>
      </c>
      <c r="K141" t="s">
        <v>22</v>
      </c>
      <c r="L141" t="s">
        <v>23</v>
      </c>
      <c r="M141">
        <v>3023373</v>
      </c>
      <c r="N141" t="s">
        <v>24</v>
      </c>
      <c r="O141">
        <v>50158</v>
      </c>
      <c r="P141">
        <v>0</v>
      </c>
      <c r="Q141">
        <v>135</v>
      </c>
      <c r="R141">
        <v>0</v>
      </c>
    </row>
    <row r="142" spans="1:18" x14ac:dyDescent="0.25">
      <c r="A142" t="s">
        <v>305</v>
      </c>
      <c r="B142" t="s">
        <v>306</v>
      </c>
      <c r="C142" t="s">
        <v>19</v>
      </c>
      <c r="E142">
        <v>7096</v>
      </c>
      <c r="H142" t="s">
        <v>20</v>
      </c>
      <c r="I142" t="s">
        <v>21</v>
      </c>
      <c r="J142" t="s">
        <v>21</v>
      </c>
      <c r="K142" t="s">
        <v>22</v>
      </c>
      <c r="L142" t="s">
        <v>23</v>
      </c>
      <c r="M142">
        <v>3006623</v>
      </c>
      <c r="N142" t="s">
        <v>24</v>
      </c>
      <c r="O142">
        <v>50139</v>
      </c>
      <c r="P142">
        <v>0</v>
      </c>
      <c r="Q142">
        <v>1276</v>
      </c>
      <c r="R142">
        <v>0</v>
      </c>
    </row>
    <row r="143" spans="1:18" x14ac:dyDescent="0.25">
      <c r="A143" t="s">
        <v>307</v>
      </c>
      <c r="B143" t="s">
        <v>308</v>
      </c>
      <c r="C143" t="s">
        <v>19</v>
      </c>
      <c r="E143">
        <v>21865</v>
      </c>
      <c r="H143" t="s">
        <v>20</v>
      </c>
      <c r="I143" t="s">
        <v>21</v>
      </c>
      <c r="J143" t="s">
        <v>21</v>
      </c>
      <c r="K143" t="s">
        <v>22</v>
      </c>
      <c r="L143" t="s">
        <v>23</v>
      </c>
      <c r="M143">
        <v>3006641</v>
      </c>
      <c r="N143" t="s">
        <v>24</v>
      </c>
      <c r="O143">
        <v>50141</v>
      </c>
      <c r="P143">
        <v>0</v>
      </c>
      <c r="Q143">
        <v>5612</v>
      </c>
      <c r="R143">
        <v>0</v>
      </c>
    </row>
    <row r="144" spans="1:18" x14ac:dyDescent="0.25">
      <c r="A144" t="s">
        <v>309</v>
      </c>
      <c r="B144" t="s">
        <v>310</v>
      </c>
      <c r="C144" t="s">
        <v>19</v>
      </c>
      <c r="E144">
        <v>800</v>
      </c>
      <c r="H144" t="s">
        <v>38</v>
      </c>
      <c r="I144" t="s">
        <v>21</v>
      </c>
      <c r="J144" t="s">
        <v>21</v>
      </c>
      <c r="K144" t="s">
        <v>22</v>
      </c>
      <c r="L144" t="s">
        <v>23</v>
      </c>
      <c r="M144">
        <v>3001443</v>
      </c>
      <c r="N144" t="s">
        <v>24</v>
      </c>
      <c r="O144">
        <v>62007</v>
      </c>
      <c r="P144">
        <v>0</v>
      </c>
      <c r="Q144">
        <v>204</v>
      </c>
      <c r="R144">
        <v>0</v>
      </c>
    </row>
    <row r="145" spans="1:18" x14ac:dyDescent="0.25">
      <c r="A145" t="s">
        <v>311</v>
      </c>
      <c r="B145" t="s">
        <v>312</v>
      </c>
      <c r="C145" t="s">
        <v>19</v>
      </c>
      <c r="E145">
        <v>3312</v>
      </c>
      <c r="H145" t="s">
        <v>29</v>
      </c>
      <c r="I145" t="s">
        <v>21</v>
      </c>
      <c r="J145" t="s">
        <v>21</v>
      </c>
      <c r="K145" t="s">
        <v>22</v>
      </c>
      <c r="L145" t="s">
        <v>23</v>
      </c>
      <c r="M145">
        <v>3006576</v>
      </c>
      <c r="N145" t="s">
        <v>24</v>
      </c>
      <c r="O145">
        <v>55488</v>
      </c>
      <c r="P145">
        <v>0</v>
      </c>
      <c r="Q145">
        <v>502</v>
      </c>
      <c r="R145">
        <v>0</v>
      </c>
    </row>
    <row r="146" spans="1:18" x14ac:dyDescent="0.25">
      <c r="A146" t="s">
        <v>313</v>
      </c>
      <c r="B146" t="s">
        <v>314</v>
      </c>
      <c r="C146" t="s">
        <v>19</v>
      </c>
      <c r="E146">
        <v>3885</v>
      </c>
      <c r="H146" t="s">
        <v>29</v>
      </c>
      <c r="I146" t="s">
        <v>21</v>
      </c>
      <c r="J146" t="s">
        <v>21</v>
      </c>
      <c r="K146" t="s">
        <v>22</v>
      </c>
      <c r="L146" t="s">
        <v>23</v>
      </c>
      <c r="M146">
        <v>3006628</v>
      </c>
      <c r="N146" t="s">
        <v>24</v>
      </c>
      <c r="O146">
        <v>55501</v>
      </c>
      <c r="P146">
        <v>0</v>
      </c>
      <c r="Q146">
        <v>786</v>
      </c>
      <c r="R146">
        <v>0</v>
      </c>
    </row>
    <row r="147" spans="1:18" x14ac:dyDescent="0.25">
      <c r="A147" t="s">
        <v>315</v>
      </c>
      <c r="B147" t="s">
        <v>316</v>
      </c>
      <c r="C147" t="s">
        <v>19</v>
      </c>
      <c r="E147">
        <v>19688</v>
      </c>
      <c r="H147" t="s">
        <v>29</v>
      </c>
      <c r="I147" t="s">
        <v>21</v>
      </c>
      <c r="J147" t="s">
        <v>21</v>
      </c>
      <c r="K147" t="s">
        <v>22</v>
      </c>
      <c r="L147" t="s">
        <v>23</v>
      </c>
      <c r="M147">
        <v>3001220</v>
      </c>
      <c r="N147" t="s">
        <v>24</v>
      </c>
      <c r="O147">
        <v>69907</v>
      </c>
      <c r="P147">
        <v>0</v>
      </c>
      <c r="Q147">
        <v>4959</v>
      </c>
      <c r="R147">
        <v>0</v>
      </c>
    </row>
    <row r="148" spans="1:18" x14ac:dyDescent="0.25">
      <c r="A148" t="s">
        <v>317</v>
      </c>
      <c r="B148" t="s">
        <v>318</v>
      </c>
      <c r="C148" t="s">
        <v>19</v>
      </c>
      <c r="E148">
        <v>24976</v>
      </c>
      <c r="F148" t="s">
        <v>49</v>
      </c>
      <c r="G148" s="1">
        <v>25208</v>
      </c>
      <c r="H148" t="s">
        <v>29</v>
      </c>
      <c r="I148" t="s">
        <v>21</v>
      </c>
      <c r="J148" t="s">
        <v>21</v>
      </c>
      <c r="K148" t="s">
        <v>22</v>
      </c>
      <c r="L148" t="s">
        <v>23</v>
      </c>
      <c r="M148">
        <v>3002472</v>
      </c>
      <c r="N148" t="s">
        <v>24</v>
      </c>
      <c r="O148">
        <v>89290</v>
      </c>
      <c r="P148">
        <v>0</v>
      </c>
      <c r="Q148">
        <v>3208</v>
      </c>
      <c r="R148">
        <v>0</v>
      </c>
    </row>
    <row r="149" spans="1:18" x14ac:dyDescent="0.25">
      <c r="A149" t="s">
        <v>319</v>
      </c>
      <c r="B149" t="s">
        <v>320</v>
      </c>
      <c r="C149" t="s">
        <v>19</v>
      </c>
      <c r="E149">
        <v>43103</v>
      </c>
      <c r="F149" t="s">
        <v>49</v>
      </c>
      <c r="G149" s="1">
        <v>25192</v>
      </c>
      <c r="H149" t="s">
        <v>29</v>
      </c>
      <c r="I149" t="s">
        <v>21</v>
      </c>
      <c r="J149" t="s">
        <v>21</v>
      </c>
      <c r="K149" t="s">
        <v>22</v>
      </c>
      <c r="L149" t="s">
        <v>23</v>
      </c>
      <c r="M149">
        <v>3006503</v>
      </c>
      <c r="N149" t="s">
        <v>24</v>
      </c>
      <c r="O149">
        <v>50133</v>
      </c>
      <c r="P149">
        <v>0</v>
      </c>
      <c r="Q149">
        <v>11240</v>
      </c>
      <c r="R149">
        <v>0</v>
      </c>
    </row>
    <row r="150" spans="1:18" x14ac:dyDescent="0.25">
      <c r="A150" t="s">
        <v>321</v>
      </c>
      <c r="B150" t="s">
        <v>322</v>
      </c>
      <c r="C150" t="s">
        <v>19</v>
      </c>
      <c r="E150">
        <v>9454</v>
      </c>
      <c r="H150" t="s">
        <v>29</v>
      </c>
      <c r="I150" t="s">
        <v>21</v>
      </c>
      <c r="J150" t="s">
        <v>21</v>
      </c>
      <c r="K150" t="s">
        <v>22</v>
      </c>
      <c r="L150" t="s">
        <v>23</v>
      </c>
      <c r="M150">
        <v>3001209</v>
      </c>
      <c r="N150" t="s">
        <v>24</v>
      </c>
      <c r="O150">
        <v>61970</v>
      </c>
      <c r="P150">
        <v>0</v>
      </c>
      <c r="Q150">
        <v>2172</v>
      </c>
      <c r="R150">
        <v>0</v>
      </c>
    </row>
    <row r="151" spans="1:18" x14ac:dyDescent="0.25">
      <c r="A151" t="s">
        <v>323</v>
      </c>
      <c r="B151" t="s">
        <v>324</v>
      </c>
      <c r="C151" t="s">
        <v>19</v>
      </c>
      <c r="E151">
        <v>10489</v>
      </c>
      <c r="H151" t="s">
        <v>20</v>
      </c>
      <c r="I151" t="s">
        <v>21</v>
      </c>
      <c r="J151" t="s">
        <v>21</v>
      </c>
      <c r="K151" t="s">
        <v>22</v>
      </c>
      <c r="L151" t="s">
        <v>23</v>
      </c>
      <c r="M151">
        <v>3000586</v>
      </c>
      <c r="N151" t="s">
        <v>24</v>
      </c>
      <c r="O151">
        <v>79567</v>
      </c>
      <c r="P151">
        <v>0</v>
      </c>
      <c r="Q151">
        <v>1908</v>
      </c>
      <c r="R151">
        <v>0</v>
      </c>
    </row>
    <row r="152" spans="1:18" x14ac:dyDescent="0.25">
      <c r="A152" t="s">
        <v>325</v>
      </c>
      <c r="B152" t="s">
        <v>326</v>
      </c>
      <c r="C152" t="s">
        <v>19</v>
      </c>
      <c r="E152">
        <v>2220</v>
      </c>
      <c r="H152" t="s">
        <v>20</v>
      </c>
      <c r="I152" t="s">
        <v>21</v>
      </c>
      <c r="J152" t="s">
        <v>21</v>
      </c>
      <c r="K152" t="s">
        <v>22</v>
      </c>
      <c r="L152" t="s">
        <v>23</v>
      </c>
      <c r="M152">
        <v>3006570</v>
      </c>
      <c r="N152" t="s">
        <v>24</v>
      </c>
      <c r="O152">
        <v>50135</v>
      </c>
      <c r="P152">
        <v>0</v>
      </c>
      <c r="Q152">
        <v>394</v>
      </c>
      <c r="R152">
        <v>0</v>
      </c>
    </row>
    <row r="153" spans="1:18" x14ac:dyDescent="0.25">
      <c r="A153" t="s">
        <v>327</v>
      </c>
      <c r="B153" t="s">
        <v>328</v>
      </c>
      <c r="C153" t="s">
        <v>19</v>
      </c>
      <c r="E153">
        <v>7170</v>
      </c>
      <c r="H153" t="s">
        <v>29</v>
      </c>
      <c r="I153" t="s">
        <v>21</v>
      </c>
      <c r="J153" t="s">
        <v>21</v>
      </c>
      <c r="K153" t="s">
        <v>22</v>
      </c>
      <c r="L153" t="s">
        <v>23</v>
      </c>
      <c r="M153">
        <v>3006631</v>
      </c>
      <c r="N153" t="s">
        <v>24</v>
      </c>
      <c r="O153">
        <v>50140</v>
      </c>
      <c r="P153">
        <v>0</v>
      </c>
      <c r="Q153">
        <v>1331</v>
      </c>
      <c r="R153">
        <v>0</v>
      </c>
    </row>
    <row r="154" spans="1:18" x14ac:dyDescent="0.25">
      <c r="A154" t="s">
        <v>329</v>
      </c>
      <c r="B154" t="s">
        <v>330</v>
      </c>
      <c r="C154" t="s">
        <v>19</v>
      </c>
      <c r="E154">
        <v>690</v>
      </c>
      <c r="H154" t="s">
        <v>38</v>
      </c>
      <c r="I154" t="s">
        <v>21</v>
      </c>
      <c r="J154" t="s">
        <v>21</v>
      </c>
      <c r="K154" t="s">
        <v>22</v>
      </c>
      <c r="L154" t="s">
        <v>23</v>
      </c>
      <c r="M154">
        <v>3000382</v>
      </c>
      <c r="N154" t="s">
        <v>24</v>
      </c>
      <c r="O154">
        <v>61932</v>
      </c>
      <c r="P154">
        <v>0</v>
      </c>
      <c r="Q154">
        <v>96</v>
      </c>
      <c r="R154">
        <v>0</v>
      </c>
    </row>
    <row r="155" spans="1:18" x14ac:dyDescent="0.25">
      <c r="A155" t="s">
        <v>331</v>
      </c>
      <c r="B155" t="s">
        <v>332</v>
      </c>
      <c r="C155" t="s">
        <v>19</v>
      </c>
      <c r="E155">
        <v>3727</v>
      </c>
      <c r="H155" t="s">
        <v>29</v>
      </c>
      <c r="I155" t="s">
        <v>21</v>
      </c>
      <c r="J155" t="s">
        <v>21</v>
      </c>
      <c r="K155" t="s">
        <v>22</v>
      </c>
      <c r="L155" t="s">
        <v>23</v>
      </c>
      <c r="M155">
        <v>3001657</v>
      </c>
      <c r="N155" t="s">
        <v>24</v>
      </c>
      <c r="O155">
        <v>60265</v>
      </c>
      <c r="P155">
        <v>0</v>
      </c>
      <c r="Q155">
        <v>542</v>
      </c>
      <c r="R155">
        <v>0</v>
      </c>
    </row>
    <row r="156" spans="1:18" x14ac:dyDescent="0.25">
      <c r="A156" t="s">
        <v>333</v>
      </c>
      <c r="B156" t="s">
        <v>334</v>
      </c>
      <c r="C156" t="s">
        <v>19</v>
      </c>
      <c r="E156">
        <v>6529</v>
      </c>
      <c r="H156" t="s">
        <v>29</v>
      </c>
      <c r="I156" t="s">
        <v>21</v>
      </c>
      <c r="J156" t="s">
        <v>21</v>
      </c>
      <c r="K156" t="s">
        <v>22</v>
      </c>
      <c r="L156" t="s">
        <v>23</v>
      </c>
      <c r="M156">
        <v>3001659</v>
      </c>
      <c r="N156" t="s">
        <v>24</v>
      </c>
      <c r="O156">
        <v>62020</v>
      </c>
      <c r="P156">
        <v>0</v>
      </c>
      <c r="Q156">
        <v>1160</v>
      </c>
      <c r="R156">
        <v>0</v>
      </c>
    </row>
    <row r="157" spans="1:18" x14ac:dyDescent="0.25">
      <c r="A157" t="s">
        <v>335</v>
      </c>
      <c r="B157" t="s">
        <v>336</v>
      </c>
      <c r="C157" t="s">
        <v>19</v>
      </c>
      <c r="E157">
        <v>5708</v>
      </c>
      <c r="H157" t="s">
        <v>20</v>
      </c>
      <c r="I157" t="s">
        <v>21</v>
      </c>
      <c r="J157" t="s">
        <v>21</v>
      </c>
      <c r="K157" t="s">
        <v>22</v>
      </c>
      <c r="L157" t="s">
        <v>23</v>
      </c>
      <c r="M157">
        <v>3025883</v>
      </c>
      <c r="N157" t="s">
        <v>24</v>
      </c>
      <c r="O157">
        <v>62023</v>
      </c>
      <c r="P157">
        <v>0</v>
      </c>
      <c r="Q157">
        <v>1432</v>
      </c>
      <c r="R157">
        <v>0</v>
      </c>
    </row>
    <row r="158" spans="1:18" x14ac:dyDescent="0.25">
      <c r="A158" t="s">
        <v>337</v>
      </c>
      <c r="B158" t="s">
        <v>338</v>
      </c>
      <c r="C158" t="s">
        <v>19</v>
      </c>
      <c r="E158">
        <v>12204</v>
      </c>
      <c r="H158" t="s">
        <v>20</v>
      </c>
      <c r="I158" t="s">
        <v>21</v>
      </c>
      <c r="J158" t="s">
        <v>21</v>
      </c>
      <c r="K158" t="s">
        <v>22</v>
      </c>
      <c r="L158" t="s">
        <v>23</v>
      </c>
      <c r="M158">
        <v>3006586</v>
      </c>
      <c r="N158" t="s">
        <v>24</v>
      </c>
      <c r="O158">
        <v>61952</v>
      </c>
      <c r="P158">
        <v>0</v>
      </c>
      <c r="Q158">
        <v>2403</v>
      </c>
      <c r="R158">
        <v>0</v>
      </c>
    </row>
    <row r="159" spans="1:18" x14ac:dyDescent="0.25">
      <c r="A159" t="s">
        <v>339</v>
      </c>
      <c r="B159" t="s">
        <v>340</v>
      </c>
      <c r="C159" t="s">
        <v>19</v>
      </c>
      <c r="E159">
        <v>8844</v>
      </c>
      <c r="F159" t="s">
        <v>49</v>
      </c>
      <c r="G159" s="1">
        <v>27227</v>
      </c>
      <c r="H159" t="s">
        <v>20</v>
      </c>
      <c r="I159" t="s">
        <v>21</v>
      </c>
      <c r="J159" t="s">
        <v>21</v>
      </c>
      <c r="K159" t="s">
        <v>22</v>
      </c>
      <c r="L159" t="s">
        <v>23</v>
      </c>
      <c r="M159">
        <v>3027083</v>
      </c>
      <c r="N159" t="s">
        <v>24</v>
      </c>
      <c r="O159">
        <v>55514</v>
      </c>
      <c r="P159">
        <v>0</v>
      </c>
      <c r="Q159">
        <v>1961</v>
      </c>
      <c r="R159">
        <v>0</v>
      </c>
    </row>
    <row r="160" spans="1:18" x14ac:dyDescent="0.25">
      <c r="A160" t="s">
        <v>341</v>
      </c>
      <c r="B160" t="s">
        <v>342</v>
      </c>
      <c r="C160" t="s">
        <v>19</v>
      </c>
      <c r="E160">
        <v>18129</v>
      </c>
      <c r="H160" t="s">
        <v>20</v>
      </c>
      <c r="I160" t="s">
        <v>21</v>
      </c>
      <c r="J160" t="s">
        <v>21</v>
      </c>
      <c r="K160" t="s">
        <v>22</v>
      </c>
      <c r="L160" t="s">
        <v>23</v>
      </c>
      <c r="M160">
        <v>3002457</v>
      </c>
      <c r="N160" t="s">
        <v>24</v>
      </c>
      <c r="O160">
        <v>88703</v>
      </c>
      <c r="P160">
        <v>0</v>
      </c>
      <c r="Q160">
        <v>3996</v>
      </c>
      <c r="R160">
        <v>0</v>
      </c>
    </row>
    <row r="161" spans="1:18" x14ac:dyDescent="0.25">
      <c r="A161" t="s">
        <v>343</v>
      </c>
      <c r="B161" t="s">
        <v>344</v>
      </c>
      <c r="C161" t="s">
        <v>19</v>
      </c>
      <c r="E161">
        <v>22257</v>
      </c>
      <c r="F161" t="s">
        <v>49</v>
      </c>
      <c r="G161" s="1">
        <v>25962</v>
      </c>
      <c r="H161" t="s">
        <v>20</v>
      </c>
      <c r="I161" t="s">
        <v>21</v>
      </c>
      <c r="J161" t="s">
        <v>21</v>
      </c>
      <c r="K161" t="s">
        <v>22</v>
      </c>
      <c r="L161" t="s">
        <v>23</v>
      </c>
      <c r="M161">
        <v>3002458</v>
      </c>
      <c r="N161" t="s">
        <v>24</v>
      </c>
      <c r="O161">
        <v>88704</v>
      </c>
      <c r="P161">
        <v>0</v>
      </c>
      <c r="Q161">
        <v>4858</v>
      </c>
      <c r="R161">
        <v>0</v>
      </c>
    </row>
    <row r="162" spans="1:18" x14ac:dyDescent="0.25">
      <c r="A162" t="s">
        <v>345</v>
      </c>
      <c r="B162" t="s">
        <v>346</v>
      </c>
      <c r="C162" t="s">
        <v>19</v>
      </c>
      <c r="E162">
        <v>18116</v>
      </c>
      <c r="H162" t="s">
        <v>20</v>
      </c>
      <c r="I162" t="s">
        <v>21</v>
      </c>
      <c r="J162" t="s">
        <v>21</v>
      </c>
      <c r="K162" t="s">
        <v>22</v>
      </c>
      <c r="L162" t="s">
        <v>23</v>
      </c>
      <c r="M162">
        <v>3001798</v>
      </c>
      <c r="N162" t="s">
        <v>24</v>
      </c>
      <c r="O162">
        <v>66527</v>
      </c>
      <c r="P162">
        <v>0</v>
      </c>
      <c r="Q162">
        <v>3596</v>
      </c>
      <c r="R162">
        <v>0</v>
      </c>
    </row>
    <row r="163" spans="1:18" x14ac:dyDescent="0.25">
      <c r="A163" t="s">
        <v>347</v>
      </c>
      <c r="B163" t="s">
        <v>348</v>
      </c>
      <c r="C163" t="s">
        <v>19</v>
      </c>
      <c r="E163">
        <v>750</v>
      </c>
      <c r="H163" t="s">
        <v>20</v>
      </c>
      <c r="I163" t="s">
        <v>21</v>
      </c>
      <c r="J163" t="s">
        <v>21</v>
      </c>
      <c r="K163" t="s">
        <v>22</v>
      </c>
      <c r="L163" t="s">
        <v>23</v>
      </c>
      <c r="M163">
        <v>3001660</v>
      </c>
      <c r="N163" t="s">
        <v>24</v>
      </c>
      <c r="O163">
        <v>60271</v>
      </c>
      <c r="P163">
        <v>0</v>
      </c>
      <c r="Q163">
        <v>128</v>
      </c>
      <c r="R163">
        <v>0</v>
      </c>
    </row>
    <row r="164" spans="1:18" x14ac:dyDescent="0.25">
      <c r="A164" t="s">
        <v>349</v>
      </c>
      <c r="B164" t="s">
        <v>350</v>
      </c>
      <c r="C164" t="s">
        <v>19</v>
      </c>
      <c r="E164">
        <v>8120</v>
      </c>
      <c r="H164" t="s">
        <v>29</v>
      </c>
      <c r="I164" t="s">
        <v>21</v>
      </c>
      <c r="J164" t="s">
        <v>21</v>
      </c>
      <c r="K164" t="s">
        <v>22</v>
      </c>
      <c r="L164" t="s">
        <v>23</v>
      </c>
      <c r="M164">
        <v>3002557</v>
      </c>
      <c r="N164" t="s">
        <v>24</v>
      </c>
      <c r="O164">
        <v>93436</v>
      </c>
      <c r="P164">
        <v>0</v>
      </c>
      <c r="Q164">
        <v>1152</v>
      </c>
      <c r="R164">
        <v>0</v>
      </c>
    </row>
    <row r="165" spans="1:18" x14ac:dyDescent="0.25">
      <c r="A165" t="s">
        <v>351</v>
      </c>
      <c r="B165" t="s">
        <v>352</v>
      </c>
      <c r="C165" t="s">
        <v>19</v>
      </c>
      <c r="E165">
        <v>1115</v>
      </c>
      <c r="H165" t="s">
        <v>38</v>
      </c>
      <c r="I165" t="s">
        <v>21</v>
      </c>
      <c r="J165" t="s">
        <v>21</v>
      </c>
      <c r="K165" t="s">
        <v>22</v>
      </c>
      <c r="L165" t="s">
        <v>23</v>
      </c>
      <c r="M165">
        <v>3006677</v>
      </c>
      <c r="N165" t="s">
        <v>24</v>
      </c>
      <c r="O165">
        <v>61971</v>
      </c>
      <c r="P165">
        <v>0</v>
      </c>
      <c r="Q165">
        <v>137</v>
      </c>
      <c r="R165">
        <v>0</v>
      </c>
    </row>
    <row r="166" spans="1:18" x14ac:dyDescent="0.25">
      <c r="A166" t="s">
        <v>353</v>
      </c>
      <c r="B166" t="s">
        <v>354</v>
      </c>
      <c r="C166" t="s">
        <v>19</v>
      </c>
      <c r="E166">
        <v>160</v>
      </c>
      <c r="H166" t="s">
        <v>38</v>
      </c>
      <c r="I166" t="s">
        <v>21</v>
      </c>
      <c r="J166" t="s">
        <v>21</v>
      </c>
      <c r="K166" t="s">
        <v>22</v>
      </c>
      <c r="L166" t="s">
        <v>23</v>
      </c>
      <c r="M166">
        <v>3001222</v>
      </c>
      <c r="N166" t="s">
        <v>24</v>
      </c>
      <c r="O166">
        <v>61977</v>
      </c>
      <c r="P166">
        <v>0</v>
      </c>
      <c r="Q166">
        <v>12</v>
      </c>
      <c r="R166">
        <v>0</v>
      </c>
    </row>
    <row r="167" spans="1:18" x14ac:dyDescent="0.25">
      <c r="A167" t="s">
        <v>355</v>
      </c>
      <c r="B167" t="s">
        <v>356</v>
      </c>
      <c r="C167" t="s">
        <v>19</v>
      </c>
      <c r="E167">
        <v>815</v>
      </c>
      <c r="H167" t="s">
        <v>38</v>
      </c>
      <c r="I167" t="s">
        <v>21</v>
      </c>
      <c r="J167" t="s">
        <v>21</v>
      </c>
      <c r="K167" t="s">
        <v>22</v>
      </c>
      <c r="L167" t="s">
        <v>23</v>
      </c>
      <c r="M167">
        <v>3000792</v>
      </c>
      <c r="N167" t="s">
        <v>24</v>
      </c>
      <c r="O167">
        <v>61947</v>
      </c>
      <c r="P167">
        <v>0</v>
      </c>
      <c r="Q167">
        <v>168</v>
      </c>
      <c r="R167">
        <v>0</v>
      </c>
    </row>
    <row r="168" spans="1:18" x14ac:dyDescent="0.25">
      <c r="A168" t="s">
        <v>357</v>
      </c>
      <c r="B168" t="s">
        <v>358</v>
      </c>
      <c r="C168" t="s">
        <v>19</v>
      </c>
      <c r="E168">
        <v>1130</v>
      </c>
      <c r="H168" t="s">
        <v>38</v>
      </c>
      <c r="I168" t="s">
        <v>21</v>
      </c>
      <c r="J168" t="s">
        <v>21</v>
      </c>
      <c r="K168" t="s">
        <v>22</v>
      </c>
      <c r="L168" t="s">
        <v>23</v>
      </c>
      <c r="M168">
        <v>3000924</v>
      </c>
      <c r="N168" t="s">
        <v>24</v>
      </c>
      <c r="O168">
        <v>61951</v>
      </c>
      <c r="P168">
        <v>0</v>
      </c>
      <c r="Q168">
        <v>310</v>
      </c>
      <c r="R168">
        <v>0</v>
      </c>
    </row>
    <row r="169" spans="1:18" x14ac:dyDescent="0.25">
      <c r="A169" t="s">
        <v>359</v>
      </c>
      <c r="B169" t="s">
        <v>360</v>
      </c>
      <c r="C169" t="s">
        <v>19</v>
      </c>
      <c r="E169">
        <v>3430</v>
      </c>
      <c r="H169" t="s">
        <v>29</v>
      </c>
      <c r="I169" t="s">
        <v>21</v>
      </c>
      <c r="J169" t="s">
        <v>21</v>
      </c>
      <c r="K169" t="s">
        <v>22</v>
      </c>
      <c r="L169" t="s">
        <v>23</v>
      </c>
      <c r="M169">
        <v>3001815</v>
      </c>
      <c r="N169" t="s">
        <v>24</v>
      </c>
      <c r="O169">
        <v>67955</v>
      </c>
      <c r="P169">
        <v>0</v>
      </c>
      <c r="Q169">
        <v>588</v>
      </c>
      <c r="R169">
        <v>0</v>
      </c>
    </row>
    <row r="170" spans="1:18" x14ac:dyDescent="0.25">
      <c r="A170" t="s">
        <v>361</v>
      </c>
      <c r="B170" t="s">
        <v>362</v>
      </c>
      <c r="C170" t="s">
        <v>19</v>
      </c>
      <c r="E170">
        <v>3474</v>
      </c>
      <c r="H170" t="s">
        <v>20</v>
      </c>
      <c r="I170" t="s">
        <v>21</v>
      </c>
      <c r="J170" t="s">
        <v>21</v>
      </c>
      <c r="K170" t="s">
        <v>22</v>
      </c>
      <c r="L170" t="s">
        <v>23</v>
      </c>
      <c r="M170">
        <v>3001692</v>
      </c>
      <c r="N170" t="s">
        <v>24</v>
      </c>
      <c r="O170">
        <v>62255</v>
      </c>
      <c r="P170">
        <v>0</v>
      </c>
      <c r="Q170">
        <v>497</v>
      </c>
      <c r="R170">
        <v>0</v>
      </c>
    </row>
    <row r="171" spans="1:18" x14ac:dyDescent="0.25">
      <c r="A171" t="s">
        <v>363</v>
      </c>
      <c r="B171" t="s">
        <v>364</v>
      </c>
      <c r="C171" t="s">
        <v>19</v>
      </c>
      <c r="E171">
        <v>8770</v>
      </c>
      <c r="H171" t="s">
        <v>20</v>
      </c>
      <c r="I171" t="s">
        <v>21</v>
      </c>
      <c r="J171" t="s">
        <v>21</v>
      </c>
      <c r="K171" t="s">
        <v>22</v>
      </c>
      <c r="L171" t="s">
        <v>23</v>
      </c>
      <c r="M171">
        <v>3006583</v>
      </c>
      <c r="N171" t="s">
        <v>24</v>
      </c>
      <c r="O171">
        <v>55492</v>
      </c>
      <c r="P171">
        <v>0</v>
      </c>
      <c r="Q171">
        <v>1453</v>
      </c>
      <c r="R171">
        <v>0</v>
      </c>
    </row>
    <row r="172" spans="1:18" x14ac:dyDescent="0.25">
      <c r="A172" t="s">
        <v>365</v>
      </c>
      <c r="B172" t="s">
        <v>366</v>
      </c>
      <c r="C172" t="s">
        <v>19</v>
      </c>
      <c r="E172">
        <v>9058</v>
      </c>
      <c r="H172" t="s">
        <v>20</v>
      </c>
      <c r="I172" t="s">
        <v>21</v>
      </c>
      <c r="J172" t="s">
        <v>21</v>
      </c>
      <c r="K172" t="s">
        <v>22</v>
      </c>
      <c r="L172" t="s">
        <v>23</v>
      </c>
      <c r="M172">
        <v>3006580</v>
      </c>
      <c r="N172" t="s">
        <v>24</v>
      </c>
      <c r="O172">
        <v>42709</v>
      </c>
      <c r="P172">
        <v>0</v>
      </c>
      <c r="Q172">
        <v>1772</v>
      </c>
      <c r="R172">
        <v>0</v>
      </c>
    </row>
    <row r="173" spans="1:18" x14ac:dyDescent="0.25">
      <c r="A173" t="s">
        <v>367</v>
      </c>
      <c r="B173" t="s">
        <v>368</v>
      </c>
      <c r="C173" t="s">
        <v>19</v>
      </c>
      <c r="E173">
        <v>14171</v>
      </c>
      <c r="H173" t="s">
        <v>20</v>
      </c>
      <c r="I173" t="s">
        <v>21</v>
      </c>
      <c r="J173" t="s">
        <v>21</v>
      </c>
      <c r="K173" t="s">
        <v>22</v>
      </c>
      <c r="L173" t="s">
        <v>23</v>
      </c>
      <c r="M173">
        <v>3006582</v>
      </c>
      <c r="N173" t="s">
        <v>24</v>
      </c>
      <c r="O173">
        <v>55491</v>
      </c>
      <c r="P173">
        <v>0</v>
      </c>
      <c r="Q173">
        <v>2727</v>
      </c>
      <c r="R173">
        <v>0</v>
      </c>
    </row>
    <row r="174" spans="1:18" x14ac:dyDescent="0.25">
      <c r="A174" t="s">
        <v>369</v>
      </c>
      <c r="B174" t="s">
        <v>370</v>
      </c>
      <c r="C174" t="s">
        <v>19</v>
      </c>
      <c r="E174">
        <v>33128</v>
      </c>
      <c r="H174" t="s">
        <v>20</v>
      </c>
      <c r="I174" t="s">
        <v>21</v>
      </c>
      <c r="J174" t="s">
        <v>21</v>
      </c>
      <c r="K174" t="s">
        <v>22</v>
      </c>
      <c r="L174" t="s">
        <v>23</v>
      </c>
      <c r="M174">
        <v>3002508</v>
      </c>
      <c r="N174" t="s">
        <v>24</v>
      </c>
      <c r="O174">
        <v>91027</v>
      </c>
      <c r="P174">
        <v>0</v>
      </c>
      <c r="Q174">
        <v>8142</v>
      </c>
      <c r="R174">
        <v>0</v>
      </c>
    </row>
    <row r="175" spans="1:18" x14ac:dyDescent="0.25">
      <c r="A175" t="s">
        <v>371</v>
      </c>
      <c r="B175" t="s">
        <v>372</v>
      </c>
      <c r="C175" t="s">
        <v>19</v>
      </c>
      <c r="E175">
        <v>7243</v>
      </c>
      <c r="H175" t="s">
        <v>20</v>
      </c>
      <c r="I175" t="s">
        <v>21</v>
      </c>
      <c r="J175" t="s">
        <v>21</v>
      </c>
      <c r="K175" t="s">
        <v>22</v>
      </c>
      <c r="L175" t="s">
        <v>23</v>
      </c>
      <c r="M175">
        <v>3027242</v>
      </c>
      <c r="N175" t="s">
        <v>24</v>
      </c>
      <c r="O175">
        <v>55520</v>
      </c>
      <c r="P175">
        <v>0</v>
      </c>
      <c r="Q175">
        <v>1517</v>
      </c>
      <c r="R175">
        <v>0</v>
      </c>
    </row>
    <row r="176" spans="1:18" x14ac:dyDescent="0.25">
      <c r="A176" t="s">
        <v>373</v>
      </c>
      <c r="B176" t="s">
        <v>374</v>
      </c>
      <c r="C176" t="s">
        <v>19</v>
      </c>
      <c r="E176">
        <v>22998</v>
      </c>
      <c r="H176" t="s">
        <v>20</v>
      </c>
      <c r="I176" t="s">
        <v>21</v>
      </c>
      <c r="J176" t="s">
        <v>21</v>
      </c>
      <c r="K176" t="s">
        <v>22</v>
      </c>
      <c r="L176" t="s">
        <v>23</v>
      </c>
      <c r="M176">
        <v>3026835</v>
      </c>
      <c r="N176" t="s">
        <v>24</v>
      </c>
      <c r="O176">
        <v>36561</v>
      </c>
      <c r="P176">
        <v>0</v>
      </c>
      <c r="Q176">
        <v>4845</v>
      </c>
      <c r="R176">
        <v>0</v>
      </c>
    </row>
    <row r="177" spans="1:18" x14ac:dyDescent="0.25">
      <c r="A177" t="s">
        <v>375</v>
      </c>
      <c r="B177" t="s">
        <v>376</v>
      </c>
      <c r="C177" t="s">
        <v>19</v>
      </c>
      <c r="E177">
        <v>587</v>
      </c>
      <c r="H177" t="s">
        <v>38</v>
      </c>
      <c r="I177" t="s">
        <v>21</v>
      </c>
      <c r="J177" t="s">
        <v>21</v>
      </c>
      <c r="K177" t="s">
        <v>22</v>
      </c>
      <c r="L177" t="s">
        <v>23</v>
      </c>
      <c r="M177">
        <v>3002429</v>
      </c>
      <c r="N177" t="s">
        <v>24</v>
      </c>
      <c r="O177">
        <v>87720</v>
      </c>
      <c r="P177">
        <v>0</v>
      </c>
      <c r="Q177">
        <v>60</v>
      </c>
      <c r="R177">
        <v>0</v>
      </c>
    </row>
    <row r="178" spans="1:18" x14ac:dyDescent="0.25">
      <c r="A178" t="s">
        <v>377</v>
      </c>
      <c r="B178" t="s">
        <v>378</v>
      </c>
      <c r="C178" t="s">
        <v>19</v>
      </c>
      <c r="E178">
        <v>11582</v>
      </c>
      <c r="F178" t="s">
        <v>49</v>
      </c>
      <c r="G178" s="1">
        <v>24990</v>
      </c>
      <c r="H178" t="s">
        <v>29</v>
      </c>
      <c r="I178" t="s">
        <v>21</v>
      </c>
      <c r="J178" t="s">
        <v>21</v>
      </c>
      <c r="K178" t="s">
        <v>22</v>
      </c>
      <c r="L178" t="s">
        <v>23</v>
      </c>
      <c r="M178">
        <v>3006548</v>
      </c>
      <c r="N178" t="s">
        <v>24</v>
      </c>
      <c r="O178">
        <v>61945</v>
      </c>
      <c r="P178">
        <v>0</v>
      </c>
      <c r="Q178">
        <v>1676</v>
      </c>
      <c r="R178">
        <v>0</v>
      </c>
    </row>
    <row r="179" spans="1:18" x14ac:dyDescent="0.25">
      <c r="A179" t="s">
        <v>379</v>
      </c>
      <c r="B179" t="s">
        <v>380</v>
      </c>
      <c r="C179" t="s">
        <v>19</v>
      </c>
      <c r="E179">
        <v>1280</v>
      </c>
      <c r="H179" t="s">
        <v>38</v>
      </c>
      <c r="I179" t="s">
        <v>21</v>
      </c>
      <c r="J179" t="s">
        <v>21</v>
      </c>
      <c r="K179" t="s">
        <v>22</v>
      </c>
      <c r="L179" t="s">
        <v>23</v>
      </c>
      <c r="M179">
        <v>3002647</v>
      </c>
      <c r="N179" t="s">
        <v>24</v>
      </c>
      <c r="O179">
        <v>97509</v>
      </c>
      <c r="P179">
        <v>0</v>
      </c>
      <c r="Q179">
        <v>317</v>
      </c>
      <c r="R179">
        <v>0</v>
      </c>
    </row>
    <row r="180" spans="1:18" x14ac:dyDescent="0.25">
      <c r="A180" t="s">
        <v>381</v>
      </c>
      <c r="B180" t="s">
        <v>382</v>
      </c>
      <c r="C180" t="s">
        <v>19</v>
      </c>
      <c r="E180">
        <v>4065</v>
      </c>
      <c r="H180" t="s">
        <v>20</v>
      </c>
      <c r="I180" t="s">
        <v>21</v>
      </c>
      <c r="J180" t="s">
        <v>21</v>
      </c>
      <c r="K180" t="s">
        <v>22</v>
      </c>
      <c r="L180" t="s">
        <v>23</v>
      </c>
      <c r="M180">
        <v>3006569</v>
      </c>
      <c r="N180" t="s">
        <v>24</v>
      </c>
      <c r="O180">
        <v>61954</v>
      </c>
      <c r="P180">
        <v>0</v>
      </c>
      <c r="Q180">
        <v>475</v>
      </c>
      <c r="R180">
        <v>0</v>
      </c>
    </row>
    <row r="181" spans="1:18" x14ac:dyDescent="0.25">
      <c r="A181" t="s">
        <v>383</v>
      </c>
      <c r="B181" t="s">
        <v>384</v>
      </c>
      <c r="C181" t="s">
        <v>19</v>
      </c>
      <c r="E181">
        <v>710</v>
      </c>
      <c r="H181" t="s">
        <v>38</v>
      </c>
      <c r="I181" t="s">
        <v>21</v>
      </c>
      <c r="J181" t="s">
        <v>21</v>
      </c>
      <c r="K181" t="s">
        <v>22</v>
      </c>
      <c r="L181" t="s">
        <v>23</v>
      </c>
      <c r="M181">
        <v>3002498</v>
      </c>
      <c r="N181" t="s">
        <v>24</v>
      </c>
      <c r="O181">
        <v>90405</v>
      </c>
      <c r="P181">
        <v>0</v>
      </c>
      <c r="Q181">
        <v>72</v>
      </c>
      <c r="R181">
        <v>0</v>
      </c>
    </row>
    <row r="182" spans="1:18" x14ac:dyDescent="0.25">
      <c r="A182" t="s">
        <v>385</v>
      </c>
      <c r="B182" t="s">
        <v>386</v>
      </c>
      <c r="C182" t="s">
        <v>19</v>
      </c>
      <c r="E182">
        <v>2317</v>
      </c>
      <c r="H182" t="s">
        <v>20</v>
      </c>
      <c r="I182" t="s">
        <v>21</v>
      </c>
      <c r="J182" t="s">
        <v>21</v>
      </c>
      <c r="K182" t="s">
        <v>22</v>
      </c>
      <c r="L182" t="s">
        <v>23</v>
      </c>
      <c r="M182">
        <v>3006625</v>
      </c>
      <c r="N182" t="s">
        <v>24</v>
      </c>
      <c r="O182">
        <v>61956</v>
      </c>
      <c r="P182">
        <v>0</v>
      </c>
      <c r="Q182">
        <v>300</v>
      </c>
      <c r="R182">
        <v>0</v>
      </c>
    </row>
    <row r="183" spans="1:18" x14ac:dyDescent="0.25">
      <c r="A183" t="s">
        <v>387</v>
      </c>
      <c r="B183" t="s">
        <v>388</v>
      </c>
      <c r="C183" t="s">
        <v>19</v>
      </c>
      <c r="E183">
        <v>1440</v>
      </c>
      <c r="H183" t="s">
        <v>38</v>
      </c>
      <c r="I183" t="s">
        <v>21</v>
      </c>
      <c r="J183" t="s">
        <v>21</v>
      </c>
      <c r="K183" t="s">
        <v>22</v>
      </c>
      <c r="L183" t="s">
        <v>23</v>
      </c>
      <c r="M183">
        <v>3002536</v>
      </c>
      <c r="N183" t="s">
        <v>24</v>
      </c>
      <c r="O183">
        <v>92898</v>
      </c>
      <c r="P183">
        <v>0</v>
      </c>
      <c r="Q183">
        <v>194</v>
      </c>
      <c r="R183">
        <v>0</v>
      </c>
    </row>
    <row r="184" spans="1:18" x14ac:dyDescent="0.25">
      <c r="A184" t="s">
        <v>389</v>
      </c>
      <c r="B184" t="s">
        <v>390</v>
      </c>
      <c r="C184" t="s">
        <v>19</v>
      </c>
      <c r="E184">
        <v>3546</v>
      </c>
      <c r="H184" t="s">
        <v>38</v>
      </c>
      <c r="I184" t="s">
        <v>21</v>
      </c>
      <c r="J184" t="s">
        <v>21</v>
      </c>
      <c r="K184" t="s">
        <v>22</v>
      </c>
      <c r="L184" t="s">
        <v>23</v>
      </c>
      <c r="M184">
        <v>3027155</v>
      </c>
      <c r="N184" t="s">
        <v>24</v>
      </c>
      <c r="O184">
        <v>92253</v>
      </c>
      <c r="P184">
        <v>0</v>
      </c>
      <c r="Q184">
        <v>564</v>
      </c>
      <c r="R184">
        <v>0</v>
      </c>
    </row>
    <row r="185" spans="1:18" x14ac:dyDescent="0.25">
      <c r="A185" t="s">
        <v>391</v>
      </c>
      <c r="B185" t="s">
        <v>392</v>
      </c>
      <c r="C185" t="s">
        <v>19</v>
      </c>
      <c r="E185">
        <v>1680</v>
      </c>
      <c r="F185" t="s">
        <v>102</v>
      </c>
      <c r="G185" s="1">
        <v>31827</v>
      </c>
      <c r="H185" t="s">
        <v>29</v>
      </c>
      <c r="I185" t="s">
        <v>21</v>
      </c>
      <c r="J185" t="s">
        <v>21</v>
      </c>
      <c r="K185" t="s">
        <v>22</v>
      </c>
      <c r="L185" t="s">
        <v>23</v>
      </c>
      <c r="M185">
        <v>3027142</v>
      </c>
      <c r="N185" t="s">
        <v>24</v>
      </c>
      <c r="O185">
        <v>55517</v>
      </c>
      <c r="P185">
        <v>0</v>
      </c>
      <c r="Q185">
        <v>216</v>
      </c>
      <c r="R185">
        <v>0</v>
      </c>
    </row>
    <row r="186" spans="1:18" x14ac:dyDescent="0.25">
      <c r="A186" t="s">
        <v>393</v>
      </c>
      <c r="B186" t="s">
        <v>394</v>
      </c>
      <c r="C186" t="s">
        <v>19</v>
      </c>
      <c r="E186">
        <v>3900</v>
      </c>
      <c r="H186" t="s">
        <v>29</v>
      </c>
      <c r="I186" t="s">
        <v>21</v>
      </c>
      <c r="J186" t="s">
        <v>21</v>
      </c>
      <c r="K186" t="s">
        <v>22</v>
      </c>
      <c r="L186" t="s">
        <v>23</v>
      </c>
      <c r="M186">
        <v>3001806</v>
      </c>
      <c r="N186" t="s">
        <v>24</v>
      </c>
      <c r="O186">
        <v>66954</v>
      </c>
      <c r="P186">
        <v>0</v>
      </c>
      <c r="Q186">
        <v>337</v>
      </c>
      <c r="R186">
        <v>0</v>
      </c>
    </row>
    <row r="187" spans="1:18" x14ac:dyDescent="0.25">
      <c r="A187" t="s">
        <v>395</v>
      </c>
      <c r="B187" t="s">
        <v>396</v>
      </c>
      <c r="C187" t="s">
        <v>19</v>
      </c>
      <c r="E187">
        <v>3436</v>
      </c>
      <c r="F187" t="s">
        <v>102</v>
      </c>
      <c r="G187" s="1">
        <v>33877</v>
      </c>
      <c r="H187" t="s">
        <v>29</v>
      </c>
      <c r="I187" t="s">
        <v>21</v>
      </c>
      <c r="J187" t="s">
        <v>21</v>
      </c>
      <c r="K187" t="s">
        <v>22</v>
      </c>
      <c r="L187" t="s">
        <v>23</v>
      </c>
      <c r="M187">
        <v>3022326</v>
      </c>
      <c r="N187" t="s">
        <v>24</v>
      </c>
      <c r="O187">
        <v>62008</v>
      </c>
      <c r="P187">
        <v>0</v>
      </c>
      <c r="Q187">
        <v>290</v>
      </c>
      <c r="R187">
        <v>0</v>
      </c>
    </row>
    <row r="188" spans="1:18" x14ac:dyDescent="0.25">
      <c r="A188" t="s">
        <v>397</v>
      </c>
      <c r="B188" t="s">
        <v>398</v>
      </c>
      <c r="C188" t="s">
        <v>19</v>
      </c>
      <c r="E188">
        <v>480</v>
      </c>
      <c r="H188" t="s">
        <v>38</v>
      </c>
      <c r="I188" t="s">
        <v>21</v>
      </c>
      <c r="J188" t="s">
        <v>21</v>
      </c>
      <c r="K188" t="s">
        <v>22</v>
      </c>
      <c r="L188" t="s">
        <v>23</v>
      </c>
      <c r="M188">
        <v>3026519</v>
      </c>
      <c r="N188" t="s">
        <v>24</v>
      </c>
      <c r="O188">
        <v>62025</v>
      </c>
      <c r="P188">
        <v>0</v>
      </c>
      <c r="Q188">
        <v>84</v>
      </c>
      <c r="R188">
        <v>0</v>
      </c>
    </row>
    <row r="189" spans="1:18" x14ac:dyDescent="0.25">
      <c r="A189" t="s">
        <v>399</v>
      </c>
      <c r="B189" t="s">
        <v>400</v>
      </c>
      <c r="C189" t="s">
        <v>19</v>
      </c>
      <c r="E189">
        <v>845</v>
      </c>
      <c r="H189" t="s">
        <v>29</v>
      </c>
      <c r="I189" t="s">
        <v>21</v>
      </c>
      <c r="J189" t="s">
        <v>21</v>
      </c>
      <c r="K189" t="s">
        <v>22</v>
      </c>
      <c r="L189" t="s">
        <v>23</v>
      </c>
      <c r="M189">
        <v>3001636</v>
      </c>
      <c r="N189" t="s">
        <v>24</v>
      </c>
      <c r="O189">
        <v>62017</v>
      </c>
      <c r="P189">
        <v>0</v>
      </c>
      <c r="Q189">
        <v>228</v>
      </c>
      <c r="R189">
        <v>0</v>
      </c>
    </row>
    <row r="190" spans="1:18" x14ac:dyDescent="0.25">
      <c r="A190" t="s">
        <v>401</v>
      </c>
      <c r="B190" t="s">
        <v>402</v>
      </c>
      <c r="C190" t="s">
        <v>19</v>
      </c>
      <c r="E190">
        <v>2836</v>
      </c>
      <c r="H190" t="s">
        <v>29</v>
      </c>
      <c r="I190" t="s">
        <v>21</v>
      </c>
      <c r="J190" t="s">
        <v>21</v>
      </c>
      <c r="K190" t="s">
        <v>22</v>
      </c>
      <c r="L190" t="s">
        <v>23</v>
      </c>
      <c r="M190">
        <v>3001544</v>
      </c>
      <c r="N190" t="s">
        <v>24</v>
      </c>
      <c r="O190">
        <v>57149</v>
      </c>
      <c r="P190">
        <v>0</v>
      </c>
      <c r="Q190">
        <v>670</v>
      </c>
      <c r="R190">
        <v>0</v>
      </c>
    </row>
    <row r="191" spans="1:18" x14ac:dyDescent="0.25">
      <c r="A191" t="s">
        <v>403</v>
      </c>
      <c r="B191" t="s">
        <v>404</v>
      </c>
      <c r="C191" t="s">
        <v>19</v>
      </c>
      <c r="E191">
        <v>360</v>
      </c>
      <c r="H191" t="s">
        <v>38</v>
      </c>
      <c r="I191" t="s">
        <v>21</v>
      </c>
      <c r="J191" t="s">
        <v>21</v>
      </c>
      <c r="K191" t="s">
        <v>22</v>
      </c>
      <c r="L191" t="s">
        <v>23</v>
      </c>
      <c r="M191">
        <v>3001807</v>
      </c>
      <c r="N191" t="s">
        <v>24</v>
      </c>
      <c r="O191">
        <v>66956</v>
      </c>
      <c r="P191">
        <v>0</v>
      </c>
      <c r="Q191">
        <v>72</v>
      </c>
      <c r="R191">
        <v>0</v>
      </c>
    </row>
    <row r="192" spans="1:18" x14ac:dyDescent="0.25">
      <c r="A192" t="s">
        <v>405</v>
      </c>
      <c r="B192" t="s">
        <v>406</v>
      </c>
      <c r="C192" t="s">
        <v>19</v>
      </c>
      <c r="E192">
        <v>3850</v>
      </c>
      <c r="H192" t="s">
        <v>20</v>
      </c>
      <c r="I192" t="s">
        <v>21</v>
      </c>
      <c r="J192" t="s">
        <v>21</v>
      </c>
      <c r="K192" t="s">
        <v>22</v>
      </c>
      <c r="L192" t="s">
        <v>23</v>
      </c>
      <c r="M192">
        <v>3000931</v>
      </c>
      <c r="N192" t="s">
        <v>24</v>
      </c>
      <c r="O192">
        <v>79569</v>
      </c>
      <c r="P192">
        <v>0</v>
      </c>
      <c r="Q192">
        <v>694</v>
      </c>
      <c r="R192">
        <v>0</v>
      </c>
    </row>
    <row r="193" spans="1:18" x14ac:dyDescent="0.25">
      <c r="A193" t="s">
        <v>407</v>
      </c>
      <c r="B193" t="s">
        <v>408</v>
      </c>
      <c r="C193" t="s">
        <v>19</v>
      </c>
      <c r="E193">
        <v>7363</v>
      </c>
      <c r="F193" t="s">
        <v>102</v>
      </c>
      <c r="G193" s="1">
        <v>32013</v>
      </c>
      <c r="H193" t="s">
        <v>29</v>
      </c>
      <c r="I193" t="s">
        <v>21</v>
      </c>
      <c r="J193" t="s">
        <v>21</v>
      </c>
      <c r="K193" t="s">
        <v>22</v>
      </c>
      <c r="L193" t="s">
        <v>23</v>
      </c>
      <c r="M193">
        <v>3001349</v>
      </c>
      <c r="N193" t="s">
        <v>24</v>
      </c>
      <c r="O193">
        <v>66991</v>
      </c>
      <c r="P193">
        <v>0</v>
      </c>
      <c r="Q193">
        <v>1104</v>
      </c>
      <c r="R193">
        <v>0</v>
      </c>
    </row>
    <row r="194" spans="1:18" x14ac:dyDescent="0.25">
      <c r="A194" t="s">
        <v>409</v>
      </c>
      <c r="B194" t="s">
        <v>410</v>
      </c>
      <c r="C194" t="s">
        <v>19</v>
      </c>
      <c r="E194">
        <v>9226</v>
      </c>
      <c r="H194" t="s">
        <v>20</v>
      </c>
      <c r="I194" t="s">
        <v>21</v>
      </c>
      <c r="J194" t="s">
        <v>21</v>
      </c>
      <c r="K194" t="s">
        <v>22</v>
      </c>
      <c r="L194" t="s">
        <v>23</v>
      </c>
      <c r="M194">
        <v>3006684</v>
      </c>
      <c r="N194" t="s">
        <v>24</v>
      </c>
      <c r="O194">
        <v>55478</v>
      </c>
      <c r="P194">
        <v>0</v>
      </c>
      <c r="Q194">
        <v>1549</v>
      </c>
      <c r="R194">
        <v>0</v>
      </c>
    </row>
    <row r="195" spans="1:18" x14ac:dyDescent="0.25">
      <c r="A195" t="s">
        <v>411</v>
      </c>
      <c r="B195" t="s">
        <v>412</v>
      </c>
      <c r="C195" t="s">
        <v>19</v>
      </c>
      <c r="E195">
        <v>11330</v>
      </c>
      <c r="F195" t="s">
        <v>102</v>
      </c>
      <c r="G195" s="1">
        <v>32884</v>
      </c>
      <c r="H195" t="s">
        <v>29</v>
      </c>
      <c r="I195" t="s">
        <v>21</v>
      </c>
      <c r="J195" t="s">
        <v>21</v>
      </c>
      <c r="K195" t="s">
        <v>22</v>
      </c>
      <c r="L195" t="s">
        <v>23</v>
      </c>
      <c r="M195">
        <v>3000630</v>
      </c>
      <c r="N195" t="s">
        <v>24</v>
      </c>
      <c r="O195">
        <v>39603</v>
      </c>
      <c r="P195">
        <v>0</v>
      </c>
      <c r="Q195">
        <v>1803</v>
      </c>
      <c r="R195">
        <v>0</v>
      </c>
    </row>
    <row r="196" spans="1:18" x14ac:dyDescent="0.25">
      <c r="A196" t="s">
        <v>413</v>
      </c>
      <c r="B196" t="s">
        <v>414</v>
      </c>
      <c r="C196" t="s">
        <v>19</v>
      </c>
      <c r="E196">
        <v>8583</v>
      </c>
      <c r="F196" t="s">
        <v>102</v>
      </c>
      <c r="G196" s="1">
        <v>33872</v>
      </c>
      <c r="H196" t="s">
        <v>20</v>
      </c>
      <c r="I196" t="s">
        <v>21</v>
      </c>
      <c r="J196" t="s">
        <v>21</v>
      </c>
      <c r="K196" t="s">
        <v>22</v>
      </c>
      <c r="L196" t="s">
        <v>23</v>
      </c>
      <c r="M196">
        <v>3006676</v>
      </c>
      <c r="N196" t="s">
        <v>24</v>
      </c>
      <c r="O196">
        <v>42836</v>
      </c>
      <c r="P196">
        <v>0</v>
      </c>
      <c r="Q196">
        <v>1200</v>
      </c>
      <c r="R196">
        <v>0</v>
      </c>
    </row>
    <row r="197" spans="1:18" x14ac:dyDescent="0.25">
      <c r="A197" t="s">
        <v>415</v>
      </c>
      <c r="B197" t="s">
        <v>416</v>
      </c>
      <c r="C197" t="s">
        <v>19</v>
      </c>
      <c r="E197">
        <v>12563</v>
      </c>
      <c r="H197" t="s">
        <v>29</v>
      </c>
      <c r="I197" t="s">
        <v>21</v>
      </c>
      <c r="J197" t="s">
        <v>21</v>
      </c>
      <c r="K197" t="s">
        <v>22</v>
      </c>
      <c r="L197" t="s">
        <v>23</v>
      </c>
      <c r="M197">
        <v>3026965</v>
      </c>
      <c r="N197" t="s">
        <v>24</v>
      </c>
      <c r="O197">
        <v>50142</v>
      </c>
      <c r="P197">
        <v>0</v>
      </c>
      <c r="Q197">
        <v>1801</v>
      </c>
      <c r="R197">
        <v>0</v>
      </c>
    </row>
    <row r="198" spans="1:18" x14ac:dyDescent="0.25">
      <c r="A198" t="s">
        <v>417</v>
      </c>
      <c r="B198" t="s">
        <v>418</v>
      </c>
      <c r="C198" t="s">
        <v>19</v>
      </c>
      <c r="E198">
        <v>9406</v>
      </c>
      <c r="F198" t="s">
        <v>102</v>
      </c>
      <c r="G198" s="1">
        <v>32884</v>
      </c>
      <c r="H198" t="s">
        <v>29</v>
      </c>
      <c r="I198" t="s">
        <v>21</v>
      </c>
      <c r="J198" t="s">
        <v>21</v>
      </c>
      <c r="K198" t="s">
        <v>22</v>
      </c>
      <c r="L198" t="s">
        <v>23</v>
      </c>
      <c r="M198">
        <v>3022832</v>
      </c>
      <c r="N198" t="s">
        <v>24</v>
      </c>
      <c r="O198">
        <v>62010</v>
      </c>
      <c r="P198">
        <v>0</v>
      </c>
      <c r="Q198">
        <v>1576</v>
      </c>
      <c r="R198">
        <v>0</v>
      </c>
    </row>
    <row r="199" spans="1:18" x14ac:dyDescent="0.25">
      <c r="A199" t="s">
        <v>419</v>
      </c>
      <c r="B199" t="s">
        <v>420</v>
      </c>
      <c r="C199" t="s">
        <v>19</v>
      </c>
      <c r="E199">
        <v>3440</v>
      </c>
      <c r="H199" t="s">
        <v>29</v>
      </c>
      <c r="I199" t="s">
        <v>21</v>
      </c>
      <c r="J199" t="s">
        <v>21</v>
      </c>
      <c r="K199" t="s">
        <v>22</v>
      </c>
      <c r="L199" t="s">
        <v>23</v>
      </c>
      <c r="M199">
        <v>3006504</v>
      </c>
      <c r="N199" t="s">
        <v>24</v>
      </c>
      <c r="O199">
        <v>62024</v>
      </c>
      <c r="P199">
        <v>0</v>
      </c>
      <c r="Q199">
        <v>356</v>
      </c>
      <c r="R199">
        <v>0</v>
      </c>
    </row>
    <row r="200" spans="1:18" x14ac:dyDescent="0.25">
      <c r="A200" t="s">
        <v>421</v>
      </c>
      <c r="B200" t="s">
        <v>422</v>
      </c>
      <c r="C200" t="s">
        <v>19</v>
      </c>
      <c r="E200">
        <v>2120</v>
      </c>
      <c r="H200" t="s">
        <v>29</v>
      </c>
      <c r="I200" t="s">
        <v>21</v>
      </c>
      <c r="J200" t="s">
        <v>21</v>
      </c>
      <c r="K200" t="s">
        <v>22</v>
      </c>
      <c r="L200" t="s">
        <v>23</v>
      </c>
      <c r="M200">
        <v>3017519</v>
      </c>
      <c r="N200" t="s">
        <v>24</v>
      </c>
      <c r="O200">
        <v>79589</v>
      </c>
      <c r="P200">
        <v>0</v>
      </c>
      <c r="Q200">
        <v>207</v>
      </c>
      <c r="R200">
        <v>0</v>
      </c>
    </row>
    <row r="201" spans="1:18" x14ac:dyDescent="0.25">
      <c r="A201" t="s">
        <v>423</v>
      </c>
      <c r="B201" t="s">
        <v>424</v>
      </c>
      <c r="C201" t="s">
        <v>19</v>
      </c>
      <c r="E201">
        <v>2670</v>
      </c>
      <c r="H201" t="s">
        <v>20</v>
      </c>
      <c r="I201" t="s">
        <v>21</v>
      </c>
      <c r="J201" t="s">
        <v>21</v>
      </c>
      <c r="K201" t="s">
        <v>22</v>
      </c>
      <c r="L201" t="s">
        <v>23</v>
      </c>
      <c r="M201">
        <v>3000860</v>
      </c>
      <c r="N201" t="s">
        <v>24</v>
      </c>
      <c r="O201">
        <v>50126</v>
      </c>
      <c r="P201">
        <v>0</v>
      </c>
      <c r="Q201">
        <v>588</v>
      </c>
      <c r="R201">
        <v>0</v>
      </c>
    </row>
    <row r="202" spans="1:18" x14ac:dyDescent="0.25">
      <c r="A202" t="s">
        <v>425</v>
      </c>
      <c r="B202" t="s">
        <v>426</v>
      </c>
      <c r="C202" t="s">
        <v>19</v>
      </c>
      <c r="E202">
        <v>12847</v>
      </c>
      <c r="H202" t="s">
        <v>20</v>
      </c>
      <c r="I202" t="s">
        <v>21</v>
      </c>
      <c r="J202" t="s">
        <v>21</v>
      </c>
      <c r="K202" t="s">
        <v>22</v>
      </c>
      <c r="L202" t="s">
        <v>23</v>
      </c>
      <c r="M202">
        <v>3001121</v>
      </c>
      <c r="N202" t="s">
        <v>24</v>
      </c>
      <c r="O202">
        <v>44459</v>
      </c>
      <c r="P202">
        <v>0</v>
      </c>
      <c r="Q202">
        <v>3024</v>
      </c>
      <c r="R202">
        <v>0</v>
      </c>
    </row>
    <row r="203" spans="1:18" x14ac:dyDescent="0.25">
      <c r="A203" t="s">
        <v>427</v>
      </c>
      <c r="B203" t="s">
        <v>428</v>
      </c>
      <c r="C203" t="s">
        <v>19</v>
      </c>
      <c r="E203">
        <v>1060</v>
      </c>
      <c r="H203" t="s">
        <v>38</v>
      </c>
      <c r="I203" t="s">
        <v>21</v>
      </c>
      <c r="J203" t="s">
        <v>21</v>
      </c>
      <c r="K203" t="s">
        <v>22</v>
      </c>
      <c r="L203" t="s">
        <v>23</v>
      </c>
      <c r="M203">
        <v>3006549</v>
      </c>
      <c r="N203" t="s">
        <v>24</v>
      </c>
      <c r="O203">
        <v>61946</v>
      </c>
      <c r="P203">
        <v>0</v>
      </c>
      <c r="Q203">
        <v>276</v>
      </c>
      <c r="R203">
        <v>0</v>
      </c>
    </row>
    <row r="204" spans="1:18" x14ac:dyDescent="0.25">
      <c r="A204" t="s">
        <v>429</v>
      </c>
      <c r="B204" t="s">
        <v>430</v>
      </c>
      <c r="C204" t="s">
        <v>19</v>
      </c>
      <c r="E204">
        <v>1753</v>
      </c>
      <c r="H204" t="s">
        <v>20</v>
      </c>
      <c r="I204" t="s">
        <v>21</v>
      </c>
      <c r="J204" t="s">
        <v>21</v>
      </c>
      <c r="K204" t="s">
        <v>22</v>
      </c>
      <c r="L204" t="s">
        <v>23</v>
      </c>
      <c r="M204">
        <v>3000859</v>
      </c>
      <c r="N204" t="s">
        <v>24</v>
      </c>
      <c r="O204">
        <v>61950</v>
      </c>
      <c r="P204">
        <v>0</v>
      </c>
      <c r="Q204">
        <v>312</v>
      </c>
      <c r="R204">
        <v>0</v>
      </c>
    </row>
    <row r="205" spans="1:18" x14ac:dyDescent="0.25">
      <c r="A205" t="s">
        <v>431</v>
      </c>
      <c r="B205" t="s">
        <v>432</v>
      </c>
      <c r="C205" t="s">
        <v>19</v>
      </c>
      <c r="E205">
        <v>2525</v>
      </c>
      <c r="H205" t="s">
        <v>20</v>
      </c>
      <c r="I205" t="s">
        <v>21</v>
      </c>
      <c r="J205" t="s">
        <v>21</v>
      </c>
      <c r="K205" t="s">
        <v>22</v>
      </c>
      <c r="L205" t="s">
        <v>23</v>
      </c>
      <c r="M205">
        <v>3006612</v>
      </c>
      <c r="N205" t="s">
        <v>24</v>
      </c>
      <c r="O205">
        <v>55618</v>
      </c>
      <c r="P205">
        <v>0</v>
      </c>
      <c r="Q205">
        <v>372</v>
      </c>
      <c r="R205">
        <v>0</v>
      </c>
    </row>
    <row r="206" spans="1:18" x14ac:dyDescent="0.25">
      <c r="A206" t="s">
        <v>433</v>
      </c>
      <c r="B206" t="s">
        <v>434</v>
      </c>
      <c r="C206" t="s">
        <v>19</v>
      </c>
      <c r="E206">
        <v>1215</v>
      </c>
      <c r="H206" t="s">
        <v>38</v>
      </c>
      <c r="I206" t="s">
        <v>21</v>
      </c>
      <c r="J206" t="s">
        <v>21</v>
      </c>
      <c r="K206" t="s">
        <v>22</v>
      </c>
      <c r="L206" t="s">
        <v>23</v>
      </c>
      <c r="M206">
        <v>3000664</v>
      </c>
      <c r="N206" t="s">
        <v>24</v>
      </c>
      <c r="O206">
        <v>55458</v>
      </c>
      <c r="P206">
        <v>0</v>
      </c>
      <c r="Q206">
        <v>174</v>
      </c>
      <c r="R206">
        <v>0</v>
      </c>
    </row>
    <row r="207" spans="1:18" x14ac:dyDescent="0.25">
      <c r="A207" t="s">
        <v>435</v>
      </c>
      <c r="B207" t="s">
        <v>436</v>
      </c>
      <c r="C207" t="s">
        <v>19</v>
      </c>
      <c r="E207">
        <v>4567</v>
      </c>
      <c r="H207" t="s">
        <v>20</v>
      </c>
      <c r="I207" t="s">
        <v>21</v>
      </c>
      <c r="J207" t="s">
        <v>21</v>
      </c>
      <c r="K207" t="s">
        <v>22</v>
      </c>
      <c r="L207" t="s">
        <v>23</v>
      </c>
      <c r="M207">
        <v>3006527</v>
      </c>
      <c r="N207" t="s">
        <v>24</v>
      </c>
      <c r="O207">
        <v>92246</v>
      </c>
      <c r="P207">
        <v>0</v>
      </c>
      <c r="Q207">
        <v>519</v>
      </c>
      <c r="R207">
        <v>0</v>
      </c>
    </row>
    <row r="208" spans="1:18" x14ac:dyDescent="0.25">
      <c r="A208" t="s">
        <v>437</v>
      </c>
      <c r="B208" t="s">
        <v>438</v>
      </c>
      <c r="C208" t="s">
        <v>19</v>
      </c>
      <c r="E208">
        <v>5074</v>
      </c>
      <c r="H208" t="s">
        <v>29</v>
      </c>
      <c r="I208" t="s">
        <v>21</v>
      </c>
      <c r="J208" t="s">
        <v>21</v>
      </c>
      <c r="K208" t="s">
        <v>22</v>
      </c>
      <c r="L208" t="s">
        <v>23</v>
      </c>
      <c r="M208">
        <v>3006587</v>
      </c>
      <c r="N208" t="s">
        <v>24</v>
      </c>
      <c r="O208">
        <v>79579</v>
      </c>
      <c r="P208">
        <v>0</v>
      </c>
      <c r="Q208">
        <v>650</v>
      </c>
      <c r="R208">
        <v>0</v>
      </c>
    </row>
    <row r="209" spans="1:18" x14ac:dyDescent="0.25">
      <c r="A209" t="s">
        <v>439</v>
      </c>
      <c r="B209" t="s">
        <v>440</v>
      </c>
      <c r="C209" t="s">
        <v>19</v>
      </c>
      <c r="E209">
        <v>4610</v>
      </c>
      <c r="H209" t="s">
        <v>20</v>
      </c>
      <c r="I209" t="s">
        <v>21</v>
      </c>
      <c r="J209" t="s">
        <v>21</v>
      </c>
      <c r="K209" t="s">
        <v>22</v>
      </c>
      <c r="L209" t="s">
        <v>23</v>
      </c>
      <c r="M209">
        <v>3025887</v>
      </c>
      <c r="N209" t="s">
        <v>24</v>
      </c>
      <c r="O209">
        <v>50146</v>
      </c>
      <c r="P209">
        <v>0</v>
      </c>
      <c r="Q209">
        <v>1188</v>
      </c>
      <c r="R209">
        <v>0</v>
      </c>
    </row>
    <row r="210" spans="1:18" x14ac:dyDescent="0.25">
      <c r="A210" t="s">
        <v>441</v>
      </c>
      <c r="B210" t="s">
        <v>442</v>
      </c>
      <c r="C210" t="s">
        <v>19</v>
      </c>
      <c r="E210">
        <v>2309</v>
      </c>
      <c r="H210" t="s">
        <v>38</v>
      </c>
      <c r="I210" t="s">
        <v>21</v>
      </c>
      <c r="J210" t="s">
        <v>21</v>
      </c>
      <c r="K210" t="s">
        <v>22</v>
      </c>
      <c r="L210" t="s">
        <v>23</v>
      </c>
      <c r="M210">
        <v>3022577</v>
      </c>
      <c r="N210" t="s">
        <v>24</v>
      </c>
      <c r="O210">
        <v>92251</v>
      </c>
      <c r="P210">
        <v>0</v>
      </c>
      <c r="Q210">
        <v>259</v>
      </c>
      <c r="R210">
        <v>0</v>
      </c>
    </row>
    <row r="211" spans="1:18" x14ac:dyDescent="0.25">
      <c r="A211" t="s">
        <v>443</v>
      </c>
      <c r="B211" t="s">
        <v>444</v>
      </c>
      <c r="C211" t="s">
        <v>19</v>
      </c>
      <c r="E211">
        <v>1379</v>
      </c>
      <c r="H211" t="s">
        <v>38</v>
      </c>
      <c r="I211" t="s">
        <v>21</v>
      </c>
      <c r="J211" t="s">
        <v>21</v>
      </c>
      <c r="K211" t="s">
        <v>22</v>
      </c>
      <c r="L211" t="s">
        <v>23</v>
      </c>
      <c r="M211">
        <v>3006545</v>
      </c>
      <c r="N211" t="s">
        <v>24</v>
      </c>
      <c r="O211">
        <v>61942</v>
      </c>
      <c r="P211">
        <v>0</v>
      </c>
      <c r="Q211">
        <v>156</v>
      </c>
      <c r="R211">
        <v>0</v>
      </c>
    </row>
    <row r="212" spans="1:18" x14ac:dyDescent="0.25">
      <c r="A212" t="s">
        <v>445</v>
      </c>
      <c r="B212" t="s">
        <v>446</v>
      </c>
      <c r="C212" t="s">
        <v>19</v>
      </c>
      <c r="E212">
        <v>5470</v>
      </c>
      <c r="H212" t="s">
        <v>20</v>
      </c>
      <c r="I212" t="s">
        <v>21</v>
      </c>
      <c r="J212" t="s">
        <v>21</v>
      </c>
      <c r="K212" t="s">
        <v>22</v>
      </c>
      <c r="L212" t="s">
        <v>23</v>
      </c>
      <c r="M212">
        <v>3025546</v>
      </c>
      <c r="N212" t="s">
        <v>24</v>
      </c>
      <c r="O212">
        <v>55506</v>
      </c>
      <c r="P212">
        <v>0</v>
      </c>
      <c r="Q212">
        <v>792</v>
      </c>
      <c r="R212">
        <v>0</v>
      </c>
    </row>
    <row r="213" spans="1:18" x14ac:dyDescent="0.25">
      <c r="A213" t="s">
        <v>447</v>
      </c>
      <c r="B213" t="s">
        <v>448</v>
      </c>
      <c r="C213" t="s">
        <v>19</v>
      </c>
      <c r="E213">
        <v>11212</v>
      </c>
      <c r="H213" t="s">
        <v>20</v>
      </c>
      <c r="I213" t="s">
        <v>21</v>
      </c>
      <c r="J213" t="s">
        <v>21</v>
      </c>
      <c r="K213" t="s">
        <v>22</v>
      </c>
      <c r="L213" t="s">
        <v>23</v>
      </c>
      <c r="M213">
        <v>3006552</v>
      </c>
      <c r="N213" t="s">
        <v>24</v>
      </c>
      <c r="O213">
        <v>69912</v>
      </c>
      <c r="P213">
        <v>0</v>
      </c>
      <c r="Q213">
        <v>2313</v>
      </c>
      <c r="R213">
        <v>0</v>
      </c>
    </row>
    <row r="214" spans="1:18" x14ac:dyDescent="0.25">
      <c r="A214" t="s">
        <v>449</v>
      </c>
      <c r="B214" t="s">
        <v>450</v>
      </c>
      <c r="C214" t="s">
        <v>19</v>
      </c>
      <c r="E214">
        <v>1891</v>
      </c>
      <c r="H214" t="s">
        <v>20</v>
      </c>
      <c r="I214" t="s">
        <v>21</v>
      </c>
      <c r="J214" t="s">
        <v>21</v>
      </c>
      <c r="K214" t="s">
        <v>22</v>
      </c>
      <c r="L214" t="s">
        <v>23</v>
      </c>
      <c r="M214">
        <v>3001398</v>
      </c>
      <c r="N214" t="s">
        <v>24</v>
      </c>
      <c r="O214">
        <v>53791</v>
      </c>
      <c r="P214">
        <v>0</v>
      </c>
      <c r="Q214">
        <v>428</v>
      </c>
      <c r="R214">
        <v>0</v>
      </c>
    </row>
    <row r="215" spans="1:18" x14ac:dyDescent="0.25">
      <c r="A215" t="s">
        <v>451</v>
      </c>
      <c r="B215" t="s">
        <v>452</v>
      </c>
      <c r="C215" t="s">
        <v>19</v>
      </c>
      <c r="E215">
        <v>8170</v>
      </c>
      <c r="H215" t="s">
        <v>29</v>
      </c>
      <c r="I215" t="s">
        <v>21</v>
      </c>
      <c r="J215" t="s">
        <v>21</v>
      </c>
      <c r="K215" t="s">
        <v>22</v>
      </c>
      <c r="L215" t="s">
        <v>23</v>
      </c>
      <c r="M215">
        <v>3026963</v>
      </c>
      <c r="N215" t="s">
        <v>24</v>
      </c>
      <c r="O215">
        <v>33084</v>
      </c>
      <c r="P215">
        <v>0</v>
      </c>
      <c r="Q215">
        <v>541</v>
      </c>
      <c r="R215">
        <v>0</v>
      </c>
    </row>
    <row r="216" spans="1:18" x14ac:dyDescent="0.25">
      <c r="A216" t="s">
        <v>453</v>
      </c>
      <c r="B216" t="s">
        <v>454</v>
      </c>
      <c r="C216" t="s">
        <v>19</v>
      </c>
      <c r="E216">
        <v>3376</v>
      </c>
      <c r="H216" t="s">
        <v>20</v>
      </c>
      <c r="I216" t="s">
        <v>21</v>
      </c>
      <c r="J216" t="s">
        <v>21</v>
      </c>
      <c r="K216" t="s">
        <v>22</v>
      </c>
      <c r="L216" t="s">
        <v>23</v>
      </c>
      <c r="M216">
        <v>3002416</v>
      </c>
      <c r="N216" t="s">
        <v>24</v>
      </c>
      <c r="O216">
        <v>87322</v>
      </c>
      <c r="P216">
        <v>0</v>
      </c>
      <c r="Q216">
        <v>506</v>
      </c>
      <c r="R216">
        <v>0</v>
      </c>
    </row>
    <row r="217" spans="1:18" x14ac:dyDescent="0.25">
      <c r="A217" t="s">
        <v>455</v>
      </c>
      <c r="B217" t="s">
        <v>456</v>
      </c>
      <c r="C217" t="s">
        <v>19</v>
      </c>
      <c r="E217">
        <v>21029</v>
      </c>
      <c r="F217" t="s">
        <v>102</v>
      </c>
      <c r="G217" s="1">
        <v>32013</v>
      </c>
      <c r="H217" t="s">
        <v>20</v>
      </c>
      <c r="I217" t="s">
        <v>21</v>
      </c>
      <c r="J217" t="s">
        <v>21</v>
      </c>
      <c r="K217" t="s">
        <v>22</v>
      </c>
      <c r="L217" t="s">
        <v>23</v>
      </c>
      <c r="M217">
        <v>3025888</v>
      </c>
      <c r="N217" t="s">
        <v>24</v>
      </c>
      <c r="O217">
        <v>54007</v>
      </c>
      <c r="P217">
        <v>0</v>
      </c>
      <c r="Q217">
        <v>2993</v>
      </c>
      <c r="R217">
        <v>0</v>
      </c>
    </row>
    <row r="218" spans="1:18" x14ac:dyDescent="0.25">
      <c r="A218" t="s">
        <v>457</v>
      </c>
      <c r="B218" t="s">
        <v>458</v>
      </c>
      <c r="C218" t="s">
        <v>19</v>
      </c>
      <c r="E218">
        <v>110</v>
      </c>
      <c r="H218" t="s">
        <v>38</v>
      </c>
      <c r="I218" t="s">
        <v>21</v>
      </c>
      <c r="J218" t="s">
        <v>21</v>
      </c>
      <c r="K218" t="s">
        <v>22</v>
      </c>
      <c r="L218" t="s">
        <v>23</v>
      </c>
      <c r="M218">
        <v>3001487</v>
      </c>
      <c r="N218" t="s">
        <v>24</v>
      </c>
      <c r="O218">
        <v>79576</v>
      </c>
      <c r="P218">
        <v>0</v>
      </c>
      <c r="Q218">
        <v>15</v>
      </c>
      <c r="R218">
        <v>0</v>
      </c>
    </row>
    <row r="219" spans="1:18" x14ac:dyDescent="0.25">
      <c r="A219" t="s">
        <v>459</v>
      </c>
      <c r="B219" t="s">
        <v>460</v>
      </c>
      <c r="C219" t="s">
        <v>19</v>
      </c>
      <c r="E219">
        <v>6728</v>
      </c>
      <c r="F219" t="s">
        <v>102</v>
      </c>
      <c r="G219" s="1">
        <v>33875</v>
      </c>
      <c r="H219" t="s">
        <v>29</v>
      </c>
      <c r="I219" t="s">
        <v>21</v>
      </c>
      <c r="J219" t="s">
        <v>21</v>
      </c>
      <c r="K219" t="s">
        <v>22</v>
      </c>
      <c r="L219" t="s">
        <v>23</v>
      </c>
      <c r="M219">
        <v>3001658</v>
      </c>
      <c r="N219" t="s">
        <v>24</v>
      </c>
      <c r="O219">
        <v>60268</v>
      </c>
      <c r="P219">
        <v>0</v>
      </c>
      <c r="Q219">
        <v>1150</v>
      </c>
      <c r="R219">
        <v>0</v>
      </c>
    </row>
    <row r="220" spans="1:18" x14ac:dyDescent="0.25">
      <c r="A220" t="s">
        <v>461</v>
      </c>
      <c r="B220" t="s">
        <v>462</v>
      </c>
      <c r="C220" t="s">
        <v>19</v>
      </c>
      <c r="E220">
        <v>5863</v>
      </c>
      <c r="H220" t="s">
        <v>29</v>
      </c>
      <c r="I220" t="s">
        <v>21</v>
      </c>
      <c r="J220" t="s">
        <v>21</v>
      </c>
      <c r="K220" t="s">
        <v>22</v>
      </c>
      <c r="L220" t="s">
        <v>23</v>
      </c>
      <c r="M220">
        <v>3001205</v>
      </c>
      <c r="N220" t="s">
        <v>24</v>
      </c>
      <c r="O220">
        <v>61966</v>
      </c>
      <c r="P220">
        <v>0</v>
      </c>
      <c r="Q220">
        <v>1517</v>
      </c>
      <c r="R220">
        <v>0</v>
      </c>
    </row>
    <row r="221" spans="1:18" x14ac:dyDescent="0.25">
      <c r="A221" t="s">
        <v>463</v>
      </c>
      <c r="B221" t="s">
        <v>464</v>
      </c>
      <c r="C221" t="s">
        <v>19</v>
      </c>
      <c r="E221">
        <v>5725</v>
      </c>
      <c r="H221" t="s">
        <v>29</v>
      </c>
      <c r="I221" t="s">
        <v>21</v>
      </c>
      <c r="J221" t="s">
        <v>21</v>
      </c>
      <c r="K221" t="s">
        <v>22</v>
      </c>
      <c r="L221" t="s">
        <v>23</v>
      </c>
      <c r="M221">
        <v>3001207</v>
      </c>
      <c r="N221" t="s">
        <v>24</v>
      </c>
      <c r="O221">
        <v>61969</v>
      </c>
      <c r="P221">
        <v>0</v>
      </c>
      <c r="Q221">
        <v>1260</v>
      </c>
      <c r="R221">
        <v>0</v>
      </c>
    </row>
    <row r="222" spans="1:18" x14ac:dyDescent="0.25">
      <c r="A222" t="s">
        <v>465</v>
      </c>
      <c r="B222" t="s">
        <v>466</v>
      </c>
      <c r="C222" t="s">
        <v>19</v>
      </c>
      <c r="E222">
        <v>12959</v>
      </c>
      <c r="F222" t="s">
        <v>49</v>
      </c>
      <c r="G222" s="1">
        <v>32735</v>
      </c>
      <c r="H222" t="s">
        <v>20</v>
      </c>
      <c r="I222" t="s">
        <v>21</v>
      </c>
      <c r="J222" t="s">
        <v>21</v>
      </c>
      <c r="K222" t="s">
        <v>22</v>
      </c>
      <c r="L222" t="s">
        <v>23</v>
      </c>
      <c r="M222">
        <v>3024580</v>
      </c>
      <c r="N222" t="s">
        <v>24</v>
      </c>
      <c r="O222">
        <v>50154</v>
      </c>
      <c r="P222">
        <v>0</v>
      </c>
      <c r="Q222">
        <v>3306</v>
      </c>
      <c r="R222">
        <v>0</v>
      </c>
    </row>
    <row r="223" spans="1:18" x14ac:dyDescent="0.25">
      <c r="A223" t="s">
        <v>467</v>
      </c>
      <c r="B223" t="s">
        <v>468</v>
      </c>
      <c r="C223" t="s">
        <v>19</v>
      </c>
      <c r="E223">
        <v>13158</v>
      </c>
      <c r="F223" t="s">
        <v>49</v>
      </c>
      <c r="G223" s="1">
        <v>25569</v>
      </c>
      <c r="H223" t="s">
        <v>20</v>
      </c>
      <c r="I223" t="s">
        <v>21</v>
      </c>
      <c r="J223" t="s">
        <v>21</v>
      </c>
      <c r="K223" t="s">
        <v>22</v>
      </c>
      <c r="L223" t="s">
        <v>23</v>
      </c>
      <c r="M223">
        <v>3006675</v>
      </c>
      <c r="N223" t="s">
        <v>24</v>
      </c>
      <c r="O223">
        <v>50996</v>
      </c>
      <c r="P223">
        <v>766</v>
      </c>
      <c r="Q223">
        <v>3331</v>
      </c>
      <c r="R223">
        <v>0</v>
      </c>
    </row>
    <row r="224" spans="1:18" x14ac:dyDescent="0.25">
      <c r="A224" t="s">
        <v>469</v>
      </c>
      <c r="B224" t="s">
        <v>470</v>
      </c>
      <c r="C224" t="s">
        <v>19</v>
      </c>
      <c r="E224">
        <v>14809</v>
      </c>
      <c r="H224" t="s">
        <v>20</v>
      </c>
      <c r="I224" t="s">
        <v>21</v>
      </c>
      <c r="J224" t="s">
        <v>21</v>
      </c>
      <c r="K224" t="s">
        <v>22</v>
      </c>
      <c r="L224" t="s">
        <v>23</v>
      </c>
      <c r="M224">
        <v>3002417</v>
      </c>
      <c r="N224" t="s">
        <v>24</v>
      </c>
      <c r="O224">
        <v>87323</v>
      </c>
      <c r="P224">
        <v>0</v>
      </c>
      <c r="Q224">
        <v>4930</v>
      </c>
      <c r="R224">
        <v>0</v>
      </c>
    </row>
    <row r="225" spans="1:18" x14ac:dyDescent="0.25">
      <c r="A225" t="s">
        <v>471</v>
      </c>
      <c r="B225" t="s">
        <v>472</v>
      </c>
      <c r="C225" t="s">
        <v>19</v>
      </c>
      <c r="E225">
        <v>1459</v>
      </c>
      <c r="H225" t="s">
        <v>38</v>
      </c>
      <c r="I225" t="s">
        <v>21</v>
      </c>
      <c r="J225" t="s">
        <v>21</v>
      </c>
      <c r="K225" t="s">
        <v>22</v>
      </c>
      <c r="L225" t="s">
        <v>23</v>
      </c>
      <c r="M225">
        <v>3006901</v>
      </c>
      <c r="N225" t="s">
        <v>24</v>
      </c>
      <c r="O225">
        <v>59267</v>
      </c>
      <c r="P225">
        <v>0</v>
      </c>
      <c r="Q225">
        <v>420</v>
      </c>
      <c r="R225">
        <v>0</v>
      </c>
    </row>
    <row r="226" spans="1:18" x14ac:dyDescent="0.25">
      <c r="A226" t="s">
        <v>473</v>
      </c>
      <c r="B226" t="s">
        <v>474</v>
      </c>
      <c r="C226" t="s">
        <v>19</v>
      </c>
      <c r="E226">
        <v>845</v>
      </c>
      <c r="H226" t="s">
        <v>38</v>
      </c>
      <c r="I226" t="s">
        <v>21</v>
      </c>
      <c r="J226" t="s">
        <v>21</v>
      </c>
      <c r="K226" t="s">
        <v>22</v>
      </c>
      <c r="L226" t="s">
        <v>23</v>
      </c>
      <c r="M226">
        <v>3001101</v>
      </c>
      <c r="N226" t="s">
        <v>24</v>
      </c>
      <c r="O226">
        <v>44098</v>
      </c>
      <c r="P226">
        <v>0</v>
      </c>
      <c r="Q226">
        <v>240</v>
      </c>
      <c r="R226">
        <v>0</v>
      </c>
    </row>
    <row r="227" spans="1:18" x14ac:dyDescent="0.25">
      <c r="A227" t="s">
        <v>475</v>
      </c>
      <c r="B227" t="s">
        <v>476</v>
      </c>
      <c r="C227" t="s">
        <v>19</v>
      </c>
      <c r="E227">
        <v>272</v>
      </c>
      <c r="H227" t="s">
        <v>38</v>
      </c>
      <c r="I227" t="s">
        <v>21</v>
      </c>
      <c r="J227" t="s">
        <v>21</v>
      </c>
      <c r="K227" t="s">
        <v>22</v>
      </c>
      <c r="L227" t="s">
        <v>23</v>
      </c>
      <c r="M227">
        <v>3006855</v>
      </c>
      <c r="N227" t="s">
        <v>24</v>
      </c>
      <c r="O227">
        <v>50156</v>
      </c>
      <c r="P227">
        <v>0</v>
      </c>
      <c r="Q227">
        <v>84</v>
      </c>
      <c r="R227">
        <v>0</v>
      </c>
    </row>
    <row r="228" spans="1:18" x14ac:dyDescent="0.25">
      <c r="A228" t="s">
        <v>477</v>
      </c>
      <c r="B228" t="s">
        <v>478</v>
      </c>
      <c r="C228" t="s">
        <v>19</v>
      </c>
      <c r="E228">
        <v>625</v>
      </c>
      <c r="H228" t="s">
        <v>38</v>
      </c>
      <c r="I228" t="s">
        <v>21</v>
      </c>
      <c r="J228" t="s">
        <v>21</v>
      </c>
      <c r="K228" t="s">
        <v>22</v>
      </c>
      <c r="L228" t="s">
        <v>23</v>
      </c>
      <c r="M228">
        <v>3006852</v>
      </c>
      <c r="N228" t="s">
        <v>24</v>
      </c>
      <c r="O228">
        <v>61980</v>
      </c>
      <c r="P228">
        <v>0</v>
      </c>
      <c r="Q228">
        <v>192</v>
      </c>
      <c r="R228">
        <v>0</v>
      </c>
    </row>
    <row r="229" spans="1:18" x14ac:dyDescent="0.25">
      <c r="A229" t="s">
        <v>479</v>
      </c>
      <c r="B229" t="s">
        <v>480</v>
      </c>
      <c r="C229" t="s">
        <v>19</v>
      </c>
      <c r="E229">
        <v>227</v>
      </c>
      <c r="H229" t="s">
        <v>38</v>
      </c>
      <c r="I229" t="s">
        <v>21</v>
      </c>
      <c r="J229" t="s">
        <v>21</v>
      </c>
      <c r="K229" t="s">
        <v>22</v>
      </c>
      <c r="L229" t="s">
        <v>23</v>
      </c>
      <c r="M229">
        <v>3001321</v>
      </c>
      <c r="N229" t="s">
        <v>24</v>
      </c>
      <c r="O229">
        <v>59413</v>
      </c>
      <c r="P229">
        <v>0</v>
      </c>
      <c r="Q229">
        <v>72</v>
      </c>
      <c r="R229">
        <v>0</v>
      </c>
    </row>
    <row r="230" spans="1:18" x14ac:dyDescent="0.25">
      <c r="A230" t="s">
        <v>481</v>
      </c>
      <c r="B230" t="s">
        <v>482</v>
      </c>
      <c r="C230" t="s">
        <v>19</v>
      </c>
      <c r="E230">
        <v>2208</v>
      </c>
      <c r="H230" t="s">
        <v>38</v>
      </c>
      <c r="I230" t="s">
        <v>21</v>
      </c>
      <c r="J230" t="s">
        <v>21</v>
      </c>
      <c r="K230" t="s">
        <v>22</v>
      </c>
      <c r="L230" t="s">
        <v>23</v>
      </c>
      <c r="M230">
        <v>3006857</v>
      </c>
      <c r="N230" t="s">
        <v>24</v>
      </c>
      <c r="O230">
        <v>50162</v>
      </c>
      <c r="P230">
        <v>0</v>
      </c>
      <c r="Q230">
        <v>632</v>
      </c>
      <c r="R230">
        <v>0</v>
      </c>
    </row>
    <row r="231" spans="1:18" x14ac:dyDescent="0.25">
      <c r="A231" t="s">
        <v>483</v>
      </c>
      <c r="B231" t="s">
        <v>484</v>
      </c>
      <c r="C231" t="s">
        <v>19</v>
      </c>
      <c r="E231">
        <v>1755</v>
      </c>
      <c r="H231" t="s">
        <v>38</v>
      </c>
      <c r="I231" t="s">
        <v>21</v>
      </c>
      <c r="J231" t="s">
        <v>21</v>
      </c>
      <c r="K231" t="s">
        <v>22</v>
      </c>
      <c r="L231" t="s">
        <v>23</v>
      </c>
      <c r="M231">
        <v>3006910</v>
      </c>
      <c r="N231" t="s">
        <v>24</v>
      </c>
      <c r="O231">
        <v>61999</v>
      </c>
      <c r="P231">
        <v>0</v>
      </c>
      <c r="Q231">
        <v>552</v>
      </c>
      <c r="R231">
        <v>0</v>
      </c>
    </row>
    <row r="232" spans="1:18" x14ac:dyDescent="0.25">
      <c r="A232" t="s">
        <v>485</v>
      </c>
      <c r="B232" t="s">
        <v>486</v>
      </c>
      <c r="C232" t="s">
        <v>19</v>
      </c>
      <c r="E232">
        <v>1465</v>
      </c>
      <c r="F232" t="s">
        <v>49</v>
      </c>
      <c r="G232" s="1">
        <v>26597</v>
      </c>
      <c r="H232" t="s">
        <v>20</v>
      </c>
      <c r="I232" t="s">
        <v>21</v>
      </c>
      <c r="J232" t="s">
        <v>21</v>
      </c>
      <c r="K232" t="s">
        <v>22</v>
      </c>
      <c r="L232" t="s">
        <v>23</v>
      </c>
      <c r="M232">
        <v>3006547</v>
      </c>
      <c r="N232" t="s">
        <v>24</v>
      </c>
      <c r="O232">
        <v>61943</v>
      </c>
      <c r="P232">
        <v>0</v>
      </c>
      <c r="Q232">
        <v>503</v>
      </c>
      <c r="R232">
        <v>0</v>
      </c>
    </row>
    <row r="233" spans="1:18" x14ac:dyDescent="0.25">
      <c r="A233" t="s">
        <v>487</v>
      </c>
      <c r="B233" t="s">
        <v>488</v>
      </c>
      <c r="C233" t="s">
        <v>19</v>
      </c>
      <c r="E233">
        <v>1097</v>
      </c>
      <c r="H233" t="s">
        <v>38</v>
      </c>
      <c r="I233" t="s">
        <v>21</v>
      </c>
      <c r="J233" t="s">
        <v>21</v>
      </c>
      <c r="K233" t="s">
        <v>22</v>
      </c>
      <c r="L233" t="s">
        <v>23</v>
      </c>
      <c r="M233">
        <v>3002426</v>
      </c>
      <c r="N233" t="s">
        <v>24</v>
      </c>
      <c r="O233">
        <v>87584</v>
      </c>
      <c r="P233">
        <v>0</v>
      </c>
      <c r="Q233">
        <v>360</v>
      </c>
      <c r="R233">
        <v>0</v>
      </c>
    </row>
    <row r="234" spans="1:18" x14ac:dyDescent="0.25">
      <c r="A234" t="s">
        <v>489</v>
      </c>
      <c r="B234" t="s">
        <v>490</v>
      </c>
      <c r="C234" t="s">
        <v>19</v>
      </c>
      <c r="E234">
        <v>13210</v>
      </c>
      <c r="H234" t="s">
        <v>20</v>
      </c>
      <c r="I234" t="s">
        <v>21</v>
      </c>
      <c r="J234" t="s">
        <v>21</v>
      </c>
      <c r="K234" t="s">
        <v>22</v>
      </c>
      <c r="L234" t="s">
        <v>23</v>
      </c>
      <c r="M234">
        <v>3006629</v>
      </c>
      <c r="N234" t="s">
        <v>24</v>
      </c>
      <c r="O234">
        <v>55502</v>
      </c>
      <c r="P234">
        <v>0</v>
      </c>
      <c r="Q234">
        <v>4409</v>
      </c>
      <c r="R234">
        <v>0</v>
      </c>
    </row>
    <row r="235" spans="1:18" x14ac:dyDescent="0.25">
      <c r="A235" t="s">
        <v>491</v>
      </c>
      <c r="B235" t="s">
        <v>492</v>
      </c>
      <c r="C235" t="s">
        <v>19</v>
      </c>
      <c r="E235">
        <v>2015</v>
      </c>
      <c r="H235" t="s">
        <v>38</v>
      </c>
      <c r="I235" t="s">
        <v>21</v>
      </c>
      <c r="J235" t="s">
        <v>21</v>
      </c>
      <c r="K235" t="s">
        <v>22</v>
      </c>
      <c r="L235" t="s">
        <v>23</v>
      </c>
      <c r="M235">
        <v>3025774</v>
      </c>
      <c r="N235" t="s">
        <v>24</v>
      </c>
      <c r="O235">
        <v>62019</v>
      </c>
      <c r="P235">
        <v>0</v>
      </c>
      <c r="Q235">
        <v>498</v>
      </c>
      <c r="R235">
        <v>0</v>
      </c>
    </row>
    <row r="236" spans="1:18" x14ac:dyDescent="0.25">
      <c r="A236" t="s">
        <v>493</v>
      </c>
      <c r="B236" t="s">
        <v>494</v>
      </c>
      <c r="C236" t="s">
        <v>19</v>
      </c>
      <c r="E236">
        <v>3826</v>
      </c>
      <c r="H236" t="s">
        <v>20</v>
      </c>
      <c r="I236" t="s">
        <v>21</v>
      </c>
      <c r="J236" t="s">
        <v>21</v>
      </c>
      <c r="K236" t="s">
        <v>22</v>
      </c>
      <c r="L236" t="s">
        <v>23</v>
      </c>
      <c r="M236">
        <v>3026806</v>
      </c>
      <c r="N236" t="s">
        <v>24</v>
      </c>
      <c r="O236">
        <v>62026</v>
      </c>
      <c r="P236">
        <v>0</v>
      </c>
      <c r="Q236">
        <v>1092</v>
      </c>
      <c r="R236">
        <v>0</v>
      </c>
    </row>
    <row r="237" spans="1:18" x14ac:dyDescent="0.25">
      <c r="A237" t="s">
        <v>495</v>
      </c>
      <c r="B237" t="s">
        <v>496</v>
      </c>
      <c r="C237" t="s">
        <v>19</v>
      </c>
      <c r="E237">
        <v>2160</v>
      </c>
      <c r="H237" t="s">
        <v>38</v>
      </c>
      <c r="I237" t="s">
        <v>21</v>
      </c>
      <c r="J237" t="s">
        <v>21</v>
      </c>
      <c r="K237" t="s">
        <v>22</v>
      </c>
      <c r="L237" t="s">
        <v>23</v>
      </c>
      <c r="M237">
        <v>3006889</v>
      </c>
      <c r="N237" t="s">
        <v>24</v>
      </c>
      <c r="O237">
        <v>61993</v>
      </c>
      <c r="P237">
        <v>0</v>
      </c>
      <c r="Q237">
        <v>660</v>
      </c>
      <c r="R237">
        <v>0</v>
      </c>
    </row>
    <row r="238" spans="1:18" x14ac:dyDescent="0.25">
      <c r="A238" t="s">
        <v>497</v>
      </c>
      <c r="B238" t="s">
        <v>498</v>
      </c>
      <c r="C238" t="s">
        <v>19</v>
      </c>
      <c r="E238">
        <v>200</v>
      </c>
      <c r="H238" t="s">
        <v>38</v>
      </c>
      <c r="I238" t="s">
        <v>21</v>
      </c>
      <c r="J238" t="s">
        <v>21</v>
      </c>
      <c r="K238" t="s">
        <v>22</v>
      </c>
      <c r="L238" t="s">
        <v>23</v>
      </c>
      <c r="M238">
        <v>3006894</v>
      </c>
      <c r="N238" t="s">
        <v>24</v>
      </c>
      <c r="O238">
        <v>61998</v>
      </c>
      <c r="P238">
        <v>0</v>
      </c>
      <c r="Q238">
        <v>60</v>
      </c>
      <c r="R238">
        <v>0</v>
      </c>
    </row>
    <row r="239" spans="1:18" x14ac:dyDescent="0.25">
      <c r="A239" t="s">
        <v>499</v>
      </c>
      <c r="B239" t="s">
        <v>500</v>
      </c>
      <c r="C239" t="s">
        <v>19</v>
      </c>
      <c r="E239">
        <v>5743</v>
      </c>
      <c r="F239" t="s">
        <v>49</v>
      </c>
      <c r="G239" s="1">
        <v>24898</v>
      </c>
      <c r="H239" t="s">
        <v>20</v>
      </c>
      <c r="I239" t="s">
        <v>21</v>
      </c>
      <c r="J239" t="s">
        <v>21</v>
      </c>
      <c r="K239" t="s">
        <v>22</v>
      </c>
      <c r="L239" t="s">
        <v>23</v>
      </c>
      <c r="M239">
        <v>3001734</v>
      </c>
      <c r="N239" t="s">
        <v>24</v>
      </c>
      <c r="O239">
        <v>63732</v>
      </c>
      <c r="P239">
        <v>0</v>
      </c>
      <c r="Q239">
        <v>1980</v>
      </c>
      <c r="R239">
        <v>0</v>
      </c>
    </row>
    <row r="240" spans="1:18" x14ac:dyDescent="0.25">
      <c r="A240" t="s">
        <v>501</v>
      </c>
      <c r="B240" t="s">
        <v>502</v>
      </c>
      <c r="C240" t="s">
        <v>19</v>
      </c>
      <c r="E240">
        <v>1187</v>
      </c>
      <c r="F240" t="s">
        <v>49</v>
      </c>
      <c r="G240" s="1">
        <v>24898</v>
      </c>
      <c r="H240" t="s">
        <v>38</v>
      </c>
      <c r="I240" t="s">
        <v>21</v>
      </c>
      <c r="J240" t="s">
        <v>21</v>
      </c>
      <c r="K240" t="s">
        <v>22</v>
      </c>
      <c r="L240" t="s">
        <v>23</v>
      </c>
      <c r="M240">
        <v>3001735</v>
      </c>
      <c r="N240" t="s">
        <v>24</v>
      </c>
      <c r="O240">
        <v>63733</v>
      </c>
      <c r="P240">
        <v>0</v>
      </c>
      <c r="Q240">
        <v>420</v>
      </c>
      <c r="R240">
        <v>0</v>
      </c>
    </row>
    <row r="241" spans="1:18" x14ac:dyDescent="0.25">
      <c r="A241" t="s">
        <v>503</v>
      </c>
      <c r="B241" t="s">
        <v>504</v>
      </c>
      <c r="C241" t="s">
        <v>19</v>
      </c>
      <c r="E241">
        <v>3624</v>
      </c>
      <c r="H241" t="s">
        <v>20</v>
      </c>
      <c r="I241" t="s">
        <v>21</v>
      </c>
      <c r="J241" t="s">
        <v>21</v>
      </c>
      <c r="K241" t="s">
        <v>22</v>
      </c>
      <c r="L241" t="s">
        <v>23</v>
      </c>
      <c r="M241">
        <v>3027080</v>
      </c>
      <c r="N241" t="s">
        <v>24</v>
      </c>
      <c r="O241">
        <v>55513</v>
      </c>
      <c r="P241">
        <v>0</v>
      </c>
      <c r="Q241">
        <v>1200</v>
      </c>
      <c r="R241">
        <v>0</v>
      </c>
    </row>
    <row r="242" spans="1:18" x14ac:dyDescent="0.25">
      <c r="A242" t="s">
        <v>505</v>
      </c>
      <c r="B242" t="s">
        <v>506</v>
      </c>
      <c r="C242" t="s">
        <v>19</v>
      </c>
      <c r="E242">
        <v>38056</v>
      </c>
      <c r="F242" t="s">
        <v>49</v>
      </c>
      <c r="G242" s="1">
        <v>25143</v>
      </c>
      <c r="H242" t="s">
        <v>20</v>
      </c>
      <c r="I242" t="s">
        <v>21</v>
      </c>
      <c r="J242" t="s">
        <v>21</v>
      </c>
      <c r="K242" t="s">
        <v>22</v>
      </c>
      <c r="L242" t="s">
        <v>23</v>
      </c>
      <c r="M242">
        <v>3000726</v>
      </c>
      <c r="N242" t="s">
        <v>24</v>
      </c>
      <c r="O242">
        <v>61938</v>
      </c>
      <c r="P242">
        <v>3056</v>
      </c>
      <c r="Q242">
        <v>9268</v>
      </c>
      <c r="R242">
        <v>0</v>
      </c>
    </row>
    <row r="243" spans="1:18" x14ac:dyDescent="0.25">
      <c r="A243" t="s">
        <v>507</v>
      </c>
      <c r="B243" t="s">
        <v>508</v>
      </c>
      <c r="C243" t="s">
        <v>19</v>
      </c>
      <c r="E243">
        <v>7716</v>
      </c>
      <c r="H243" t="s">
        <v>20</v>
      </c>
      <c r="I243" t="s">
        <v>21</v>
      </c>
      <c r="J243" t="s">
        <v>21</v>
      </c>
      <c r="K243" t="s">
        <v>22</v>
      </c>
      <c r="L243" t="s">
        <v>23</v>
      </c>
      <c r="M243">
        <v>3021307</v>
      </c>
      <c r="N243" t="s">
        <v>24</v>
      </c>
      <c r="O243">
        <v>55468</v>
      </c>
      <c r="P243">
        <v>0</v>
      </c>
      <c r="Q243">
        <v>2178</v>
      </c>
      <c r="R243">
        <v>0</v>
      </c>
    </row>
    <row r="244" spans="1:18" x14ac:dyDescent="0.25">
      <c r="A244" t="s">
        <v>509</v>
      </c>
      <c r="B244" t="s">
        <v>510</v>
      </c>
      <c r="C244" t="s">
        <v>19</v>
      </c>
      <c r="E244">
        <v>17825</v>
      </c>
      <c r="F244" t="s">
        <v>49</v>
      </c>
      <c r="G244" s="1">
        <v>27608</v>
      </c>
      <c r="H244" t="s">
        <v>20</v>
      </c>
      <c r="I244" t="s">
        <v>21</v>
      </c>
      <c r="J244" t="s">
        <v>21</v>
      </c>
      <c r="K244" t="s">
        <v>22</v>
      </c>
      <c r="L244" t="s">
        <v>23</v>
      </c>
      <c r="M244">
        <v>3006520</v>
      </c>
      <c r="N244" t="s">
        <v>24</v>
      </c>
      <c r="O244">
        <v>55481</v>
      </c>
      <c r="P244">
        <v>1269</v>
      </c>
      <c r="Q244">
        <v>4536</v>
      </c>
      <c r="R244">
        <v>0</v>
      </c>
    </row>
    <row r="245" spans="1:18" x14ac:dyDescent="0.25">
      <c r="A245" t="s">
        <v>511</v>
      </c>
      <c r="B245" t="s">
        <v>512</v>
      </c>
      <c r="C245" t="s">
        <v>19</v>
      </c>
      <c r="E245">
        <v>8652</v>
      </c>
      <c r="H245" t="s">
        <v>20</v>
      </c>
      <c r="I245" t="s">
        <v>21</v>
      </c>
      <c r="J245" t="s">
        <v>21</v>
      </c>
      <c r="K245" t="s">
        <v>22</v>
      </c>
      <c r="L245" t="s">
        <v>23</v>
      </c>
      <c r="M245">
        <v>3001972</v>
      </c>
      <c r="N245" t="s">
        <v>24</v>
      </c>
      <c r="O245">
        <v>80210</v>
      </c>
      <c r="P245">
        <v>0</v>
      </c>
      <c r="Q245">
        <v>4692</v>
      </c>
      <c r="R245">
        <v>0</v>
      </c>
    </row>
    <row r="246" spans="1:18" x14ac:dyDescent="0.25">
      <c r="A246" t="s">
        <v>513</v>
      </c>
      <c r="B246" t="s">
        <v>514</v>
      </c>
      <c r="C246" t="s">
        <v>19</v>
      </c>
      <c r="E246">
        <v>17180</v>
      </c>
      <c r="H246" t="s">
        <v>20</v>
      </c>
      <c r="I246" t="s">
        <v>21</v>
      </c>
      <c r="J246" t="s">
        <v>21</v>
      </c>
      <c r="K246" t="s">
        <v>22</v>
      </c>
      <c r="L246" t="s">
        <v>23</v>
      </c>
      <c r="M246">
        <v>3001882</v>
      </c>
      <c r="N246" t="s">
        <v>24</v>
      </c>
      <c r="O246">
        <v>73837</v>
      </c>
      <c r="P246">
        <v>0</v>
      </c>
      <c r="Q246">
        <v>5688</v>
      </c>
      <c r="R246">
        <v>0</v>
      </c>
    </row>
    <row r="247" spans="1:18" x14ac:dyDescent="0.25">
      <c r="A247" t="s">
        <v>515</v>
      </c>
      <c r="B247" t="s">
        <v>516</v>
      </c>
      <c r="C247" t="s">
        <v>19</v>
      </c>
      <c r="E247">
        <v>3040</v>
      </c>
      <c r="H247" t="s">
        <v>20</v>
      </c>
      <c r="I247" t="s">
        <v>21</v>
      </c>
      <c r="J247" t="s">
        <v>21</v>
      </c>
      <c r="K247" t="s">
        <v>22</v>
      </c>
      <c r="L247" t="s">
        <v>23</v>
      </c>
      <c r="M247">
        <v>3027256</v>
      </c>
      <c r="N247" t="s">
        <v>24</v>
      </c>
      <c r="O247">
        <v>55522</v>
      </c>
      <c r="P247">
        <v>0</v>
      </c>
      <c r="Q247">
        <v>1022</v>
      </c>
      <c r="R247">
        <v>0</v>
      </c>
    </row>
    <row r="248" spans="1:18" x14ac:dyDescent="0.25">
      <c r="A248" t="s">
        <v>517</v>
      </c>
      <c r="B248" t="s">
        <v>518</v>
      </c>
      <c r="C248" t="s">
        <v>19</v>
      </c>
      <c r="E248">
        <v>611</v>
      </c>
      <c r="H248" t="s">
        <v>38</v>
      </c>
      <c r="I248" t="s">
        <v>21</v>
      </c>
      <c r="J248" t="s">
        <v>21</v>
      </c>
      <c r="K248" t="s">
        <v>22</v>
      </c>
      <c r="L248" t="s">
        <v>23</v>
      </c>
      <c r="M248">
        <v>3006865</v>
      </c>
      <c r="N248" t="s">
        <v>24</v>
      </c>
      <c r="O248">
        <v>61983</v>
      </c>
      <c r="P248">
        <v>0</v>
      </c>
      <c r="Q248">
        <v>204</v>
      </c>
      <c r="R248">
        <v>0</v>
      </c>
    </row>
    <row r="249" spans="1:18" x14ac:dyDescent="0.25">
      <c r="A249" t="s">
        <v>519</v>
      </c>
      <c r="B249" t="s">
        <v>520</v>
      </c>
      <c r="C249" t="s">
        <v>19</v>
      </c>
      <c r="E249">
        <v>1915</v>
      </c>
      <c r="H249" t="s">
        <v>29</v>
      </c>
      <c r="I249" t="s">
        <v>21</v>
      </c>
      <c r="J249" t="s">
        <v>21</v>
      </c>
      <c r="K249" t="s">
        <v>22</v>
      </c>
      <c r="L249" t="s">
        <v>23</v>
      </c>
      <c r="M249">
        <v>3025382</v>
      </c>
      <c r="N249" t="s">
        <v>24</v>
      </c>
      <c r="O249">
        <v>78109</v>
      </c>
      <c r="P249">
        <v>0</v>
      </c>
      <c r="Q249">
        <v>470</v>
      </c>
      <c r="R249">
        <v>0</v>
      </c>
    </row>
    <row r="250" spans="1:18" x14ac:dyDescent="0.25">
      <c r="A250" t="s">
        <v>521</v>
      </c>
      <c r="B250" t="s">
        <v>522</v>
      </c>
      <c r="C250" t="s">
        <v>19</v>
      </c>
      <c r="E250">
        <v>315</v>
      </c>
      <c r="H250" t="s">
        <v>20</v>
      </c>
      <c r="I250" t="s">
        <v>21</v>
      </c>
      <c r="J250" t="s">
        <v>21</v>
      </c>
      <c r="K250" t="s">
        <v>22</v>
      </c>
      <c r="L250" t="s">
        <v>23</v>
      </c>
      <c r="M250">
        <v>3006883</v>
      </c>
      <c r="N250" t="s">
        <v>24</v>
      </c>
      <c r="O250">
        <v>97444</v>
      </c>
      <c r="P250">
        <v>0</v>
      </c>
      <c r="Q250">
        <v>110</v>
      </c>
      <c r="R250">
        <v>0</v>
      </c>
    </row>
    <row r="251" spans="1:18" x14ac:dyDescent="0.25">
      <c r="A251" t="s">
        <v>523</v>
      </c>
      <c r="B251" t="s">
        <v>524</v>
      </c>
      <c r="C251" t="s">
        <v>19</v>
      </c>
      <c r="E251">
        <v>2580</v>
      </c>
      <c r="H251" t="s">
        <v>29</v>
      </c>
      <c r="I251" t="s">
        <v>21</v>
      </c>
      <c r="J251" t="s">
        <v>21</v>
      </c>
      <c r="K251" t="s">
        <v>22</v>
      </c>
      <c r="L251" t="s">
        <v>23</v>
      </c>
      <c r="M251">
        <v>3025381</v>
      </c>
      <c r="N251" t="s">
        <v>24</v>
      </c>
      <c r="O251">
        <v>78108</v>
      </c>
      <c r="P251">
        <v>0</v>
      </c>
      <c r="Q251">
        <v>635</v>
      </c>
      <c r="R251">
        <v>0</v>
      </c>
    </row>
    <row r="252" spans="1:18" x14ac:dyDescent="0.25">
      <c r="A252" t="s">
        <v>525</v>
      </c>
      <c r="B252" t="s">
        <v>526</v>
      </c>
      <c r="C252" t="s">
        <v>19</v>
      </c>
      <c r="E252">
        <v>7227</v>
      </c>
      <c r="H252" t="s">
        <v>38</v>
      </c>
      <c r="I252" t="s">
        <v>21</v>
      </c>
      <c r="J252" t="s">
        <v>21</v>
      </c>
      <c r="K252" t="s">
        <v>22</v>
      </c>
      <c r="L252" t="s">
        <v>23</v>
      </c>
      <c r="M252">
        <v>3006729</v>
      </c>
      <c r="N252" t="s">
        <v>24</v>
      </c>
      <c r="O252">
        <v>36489</v>
      </c>
      <c r="P252">
        <v>0</v>
      </c>
      <c r="Q252">
        <v>2189</v>
      </c>
      <c r="R252">
        <v>0</v>
      </c>
    </row>
    <row r="253" spans="1:18" x14ac:dyDescent="0.25">
      <c r="A253" t="s">
        <v>527</v>
      </c>
      <c r="B253" t="s">
        <v>528</v>
      </c>
      <c r="C253" t="s">
        <v>19</v>
      </c>
      <c r="E253">
        <v>595</v>
      </c>
      <c r="H253" t="s">
        <v>38</v>
      </c>
      <c r="I253" t="s">
        <v>21</v>
      </c>
      <c r="J253" t="s">
        <v>21</v>
      </c>
      <c r="K253" t="s">
        <v>22</v>
      </c>
      <c r="L253" t="s">
        <v>23</v>
      </c>
      <c r="M253">
        <v>3025383</v>
      </c>
      <c r="N253" t="s">
        <v>24</v>
      </c>
      <c r="O253">
        <v>78110</v>
      </c>
      <c r="P253">
        <v>0</v>
      </c>
      <c r="Q253">
        <v>132</v>
      </c>
      <c r="R253">
        <v>0</v>
      </c>
    </row>
    <row r="254" spans="1:18" x14ac:dyDescent="0.25">
      <c r="A254" t="s">
        <v>529</v>
      </c>
      <c r="B254" t="s">
        <v>530</v>
      </c>
      <c r="C254" t="s">
        <v>19</v>
      </c>
      <c r="E254">
        <v>1364</v>
      </c>
      <c r="H254" t="s">
        <v>38</v>
      </c>
      <c r="I254" t="s">
        <v>21</v>
      </c>
      <c r="J254" t="s">
        <v>21</v>
      </c>
      <c r="K254" t="s">
        <v>22</v>
      </c>
      <c r="L254" t="s">
        <v>23</v>
      </c>
      <c r="M254">
        <v>3001009</v>
      </c>
      <c r="N254" t="s">
        <v>24</v>
      </c>
      <c r="O254">
        <v>61962</v>
      </c>
      <c r="P254">
        <v>0</v>
      </c>
      <c r="Q254">
        <v>427</v>
      </c>
      <c r="R254">
        <v>0</v>
      </c>
    </row>
    <row r="255" spans="1:18" x14ac:dyDescent="0.25">
      <c r="A255" t="s">
        <v>531</v>
      </c>
      <c r="B255" t="s">
        <v>532</v>
      </c>
      <c r="C255" t="s">
        <v>19</v>
      </c>
      <c r="E255">
        <v>1291</v>
      </c>
      <c r="H255" t="s">
        <v>38</v>
      </c>
      <c r="I255" t="s">
        <v>21</v>
      </c>
      <c r="J255" t="s">
        <v>21</v>
      </c>
      <c r="K255" t="s">
        <v>22</v>
      </c>
      <c r="L255" t="s">
        <v>23</v>
      </c>
      <c r="M255">
        <v>3006893</v>
      </c>
      <c r="N255" t="s">
        <v>24</v>
      </c>
      <c r="O255">
        <v>61996</v>
      </c>
      <c r="P255">
        <v>0</v>
      </c>
      <c r="Q255">
        <v>252</v>
      </c>
      <c r="R255">
        <v>0</v>
      </c>
    </row>
    <row r="256" spans="1:18" x14ac:dyDescent="0.25">
      <c r="A256" t="s">
        <v>533</v>
      </c>
      <c r="B256" t="s">
        <v>534</v>
      </c>
      <c r="C256" t="s">
        <v>19</v>
      </c>
      <c r="E256">
        <v>1528</v>
      </c>
      <c r="H256" t="s">
        <v>38</v>
      </c>
      <c r="I256" t="s">
        <v>21</v>
      </c>
      <c r="J256" t="s">
        <v>21</v>
      </c>
      <c r="K256" t="s">
        <v>22</v>
      </c>
      <c r="L256" t="s">
        <v>23</v>
      </c>
      <c r="M256">
        <v>3002538</v>
      </c>
      <c r="N256" t="s">
        <v>24</v>
      </c>
      <c r="O256">
        <v>92949</v>
      </c>
      <c r="P256">
        <v>0</v>
      </c>
      <c r="Q256">
        <v>504</v>
      </c>
      <c r="R256">
        <v>0</v>
      </c>
    </row>
    <row r="257" spans="1:18" x14ac:dyDescent="0.25">
      <c r="A257" t="s">
        <v>535</v>
      </c>
      <c r="B257" t="s">
        <v>536</v>
      </c>
      <c r="C257" t="s">
        <v>19</v>
      </c>
      <c r="E257">
        <v>4158</v>
      </c>
      <c r="F257" t="s">
        <v>49</v>
      </c>
      <c r="G257" s="1">
        <v>24959</v>
      </c>
      <c r="H257" t="s">
        <v>20</v>
      </c>
      <c r="I257" t="s">
        <v>21</v>
      </c>
      <c r="J257" t="s">
        <v>21</v>
      </c>
      <c r="K257" t="s">
        <v>22</v>
      </c>
      <c r="L257" t="s">
        <v>23</v>
      </c>
      <c r="M257">
        <v>3006672</v>
      </c>
      <c r="N257" t="s">
        <v>24</v>
      </c>
      <c r="O257">
        <v>55476</v>
      </c>
      <c r="P257">
        <v>0</v>
      </c>
      <c r="Q257">
        <v>1386</v>
      </c>
      <c r="R257">
        <v>0</v>
      </c>
    </row>
    <row r="258" spans="1:18" x14ac:dyDescent="0.25">
      <c r="A258" t="s">
        <v>537</v>
      </c>
      <c r="B258" t="s">
        <v>538</v>
      </c>
      <c r="C258" t="s">
        <v>19</v>
      </c>
      <c r="E258">
        <v>7448</v>
      </c>
      <c r="H258" t="s">
        <v>20</v>
      </c>
      <c r="I258" t="s">
        <v>21</v>
      </c>
      <c r="J258" t="s">
        <v>21</v>
      </c>
      <c r="K258" t="s">
        <v>22</v>
      </c>
      <c r="L258" t="s">
        <v>23</v>
      </c>
      <c r="M258">
        <v>3001971</v>
      </c>
      <c r="N258" t="s">
        <v>24</v>
      </c>
      <c r="O258">
        <v>80206</v>
      </c>
      <c r="P258">
        <v>0</v>
      </c>
      <c r="Q258">
        <v>2362</v>
      </c>
      <c r="R258">
        <v>0</v>
      </c>
    </row>
    <row r="259" spans="1:18" x14ac:dyDescent="0.25">
      <c r="A259" t="s">
        <v>539</v>
      </c>
      <c r="B259" t="s">
        <v>540</v>
      </c>
      <c r="C259" t="s">
        <v>19</v>
      </c>
      <c r="E259">
        <v>5977</v>
      </c>
      <c r="F259" t="s">
        <v>49</v>
      </c>
      <c r="G259" s="1">
        <v>32203</v>
      </c>
      <c r="H259" t="s">
        <v>29</v>
      </c>
      <c r="I259" t="s">
        <v>21</v>
      </c>
      <c r="J259" t="s">
        <v>21</v>
      </c>
      <c r="K259" t="s">
        <v>22</v>
      </c>
      <c r="L259" t="s">
        <v>23</v>
      </c>
      <c r="M259">
        <v>3006501</v>
      </c>
      <c r="N259" t="s">
        <v>24</v>
      </c>
      <c r="O259">
        <v>79578</v>
      </c>
      <c r="P259">
        <v>0</v>
      </c>
      <c r="Q259">
        <v>1785</v>
      </c>
      <c r="R259">
        <v>0</v>
      </c>
    </row>
    <row r="260" spans="1:18" x14ac:dyDescent="0.25">
      <c r="A260" t="s">
        <v>541</v>
      </c>
      <c r="B260" t="s">
        <v>542</v>
      </c>
      <c r="C260" t="s">
        <v>19</v>
      </c>
      <c r="E260">
        <v>1580</v>
      </c>
      <c r="F260" t="s">
        <v>49</v>
      </c>
      <c r="G260" s="1">
        <v>30392</v>
      </c>
      <c r="H260" t="s">
        <v>38</v>
      </c>
      <c r="I260" t="s">
        <v>21</v>
      </c>
      <c r="J260" t="s">
        <v>21</v>
      </c>
      <c r="K260" t="s">
        <v>22</v>
      </c>
      <c r="L260" t="s">
        <v>23</v>
      </c>
      <c r="M260">
        <v>3001664</v>
      </c>
      <c r="N260" t="s">
        <v>24</v>
      </c>
      <c r="O260">
        <v>60415</v>
      </c>
      <c r="P260">
        <v>168</v>
      </c>
      <c r="Q260">
        <v>288</v>
      </c>
      <c r="R260">
        <v>0</v>
      </c>
    </row>
    <row r="261" spans="1:18" x14ac:dyDescent="0.25">
      <c r="A261" t="s">
        <v>543</v>
      </c>
      <c r="B261" t="s">
        <v>544</v>
      </c>
      <c r="C261" t="s">
        <v>19</v>
      </c>
      <c r="E261">
        <v>940</v>
      </c>
      <c r="H261" t="s">
        <v>38</v>
      </c>
      <c r="I261" t="s">
        <v>21</v>
      </c>
      <c r="J261" t="s">
        <v>21</v>
      </c>
      <c r="K261" t="s">
        <v>22</v>
      </c>
      <c r="L261" t="s">
        <v>23</v>
      </c>
      <c r="M261">
        <v>3001097</v>
      </c>
      <c r="N261" t="s">
        <v>24</v>
      </c>
      <c r="O261">
        <v>61964</v>
      </c>
      <c r="P261">
        <v>0</v>
      </c>
      <c r="Q261">
        <v>312</v>
      </c>
      <c r="R261">
        <v>0</v>
      </c>
    </row>
    <row r="262" spans="1:18" x14ac:dyDescent="0.25">
      <c r="A262" t="s">
        <v>545</v>
      </c>
      <c r="B262" t="s">
        <v>546</v>
      </c>
      <c r="C262" t="s">
        <v>19</v>
      </c>
      <c r="E262">
        <v>1240</v>
      </c>
      <c r="H262" t="s">
        <v>38</v>
      </c>
      <c r="I262" t="s">
        <v>21</v>
      </c>
      <c r="J262" t="s">
        <v>21</v>
      </c>
      <c r="K262" t="s">
        <v>22</v>
      </c>
      <c r="L262" t="s">
        <v>23</v>
      </c>
      <c r="M262">
        <v>3001098</v>
      </c>
      <c r="N262" t="s">
        <v>24</v>
      </c>
      <c r="O262">
        <v>87778</v>
      </c>
      <c r="P262">
        <v>0</v>
      </c>
      <c r="Q262">
        <v>390</v>
      </c>
      <c r="R262">
        <v>0</v>
      </c>
    </row>
    <row r="263" spans="1:18" x14ac:dyDescent="0.25">
      <c r="A263" t="s">
        <v>547</v>
      </c>
      <c r="B263" t="s">
        <v>548</v>
      </c>
      <c r="C263" t="s">
        <v>19</v>
      </c>
      <c r="E263">
        <v>102</v>
      </c>
      <c r="H263" t="s">
        <v>38</v>
      </c>
      <c r="I263" t="s">
        <v>21</v>
      </c>
      <c r="J263" t="s">
        <v>21</v>
      </c>
      <c r="K263" t="s">
        <v>22</v>
      </c>
      <c r="L263" t="s">
        <v>23</v>
      </c>
      <c r="M263">
        <v>3006912</v>
      </c>
      <c r="N263" t="s">
        <v>24</v>
      </c>
      <c r="O263">
        <v>55496</v>
      </c>
      <c r="P263">
        <v>0</v>
      </c>
      <c r="Q263">
        <v>53</v>
      </c>
      <c r="R263">
        <v>0</v>
      </c>
    </row>
    <row r="264" spans="1:18" x14ac:dyDescent="0.25">
      <c r="A264" t="s">
        <v>549</v>
      </c>
      <c r="B264" t="s">
        <v>550</v>
      </c>
      <c r="C264" t="s">
        <v>19</v>
      </c>
      <c r="E264">
        <v>598</v>
      </c>
      <c r="H264" t="s">
        <v>29</v>
      </c>
      <c r="I264" t="s">
        <v>21</v>
      </c>
      <c r="J264" t="s">
        <v>21</v>
      </c>
      <c r="K264" t="s">
        <v>22</v>
      </c>
      <c r="L264" t="s">
        <v>23</v>
      </c>
      <c r="M264">
        <v>3002619</v>
      </c>
      <c r="N264" t="s">
        <v>24</v>
      </c>
      <c r="O264">
        <v>96062</v>
      </c>
      <c r="P264">
        <v>0</v>
      </c>
      <c r="Q264">
        <v>204</v>
      </c>
      <c r="R264">
        <v>0</v>
      </c>
    </row>
    <row r="265" spans="1:18" x14ac:dyDescent="0.25">
      <c r="A265" t="s">
        <v>551</v>
      </c>
      <c r="B265" t="s">
        <v>552</v>
      </c>
      <c r="C265" t="s">
        <v>19</v>
      </c>
      <c r="E265">
        <v>6060</v>
      </c>
      <c r="H265" t="s">
        <v>20</v>
      </c>
      <c r="I265" t="s">
        <v>21</v>
      </c>
      <c r="J265" t="s">
        <v>21</v>
      </c>
      <c r="K265" t="s">
        <v>22</v>
      </c>
      <c r="L265" t="s">
        <v>23</v>
      </c>
      <c r="M265">
        <v>3001941</v>
      </c>
      <c r="N265" t="s">
        <v>24</v>
      </c>
      <c r="O265">
        <v>78530</v>
      </c>
      <c r="P265">
        <v>0</v>
      </c>
      <c r="Q265">
        <v>2146</v>
      </c>
      <c r="R265">
        <v>0</v>
      </c>
    </row>
    <row r="266" spans="1:18" x14ac:dyDescent="0.25">
      <c r="A266" t="s">
        <v>553</v>
      </c>
      <c r="B266" t="s">
        <v>554</v>
      </c>
      <c r="C266" t="s">
        <v>19</v>
      </c>
      <c r="E266">
        <v>24176</v>
      </c>
      <c r="H266" t="s">
        <v>20</v>
      </c>
      <c r="I266" t="s">
        <v>21</v>
      </c>
      <c r="J266" t="s">
        <v>21</v>
      </c>
      <c r="K266" t="s">
        <v>22</v>
      </c>
      <c r="L266" t="s">
        <v>23</v>
      </c>
      <c r="M266">
        <v>3002516</v>
      </c>
      <c r="N266" t="s">
        <v>24</v>
      </c>
      <c r="O266">
        <v>91675</v>
      </c>
      <c r="P266">
        <v>0</v>
      </c>
      <c r="Q266">
        <v>8169</v>
      </c>
      <c r="R266">
        <v>0</v>
      </c>
    </row>
    <row r="267" spans="1:18" x14ac:dyDescent="0.25">
      <c r="A267" t="s">
        <v>555</v>
      </c>
      <c r="B267" t="s">
        <v>556</v>
      </c>
      <c r="C267" t="s">
        <v>19</v>
      </c>
      <c r="E267">
        <v>349</v>
      </c>
      <c r="H267" t="s">
        <v>20</v>
      </c>
      <c r="I267" t="s">
        <v>21</v>
      </c>
      <c r="J267" t="s">
        <v>21</v>
      </c>
      <c r="K267" t="s">
        <v>22</v>
      </c>
      <c r="L267" t="s">
        <v>23</v>
      </c>
      <c r="M267">
        <v>3001940</v>
      </c>
      <c r="N267" t="s">
        <v>24</v>
      </c>
      <c r="O267">
        <v>78529</v>
      </c>
      <c r="P267">
        <v>0</v>
      </c>
      <c r="Q267">
        <v>120</v>
      </c>
      <c r="R267">
        <v>0</v>
      </c>
    </row>
    <row r="268" spans="1:18" x14ac:dyDescent="0.25">
      <c r="A268" t="s">
        <v>557</v>
      </c>
      <c r="B268" t="s">
        <v>558</v>
      </c>
      <c r="C268" t="s">
        <v>19</v>
      </c>
      <c r="E268">
        <v>205</v>
      </c>
      <c r="H268" t="s">
        <v>38</v>
      </c>
      <c r="I268" t="s">
        <v>21</v>
      </c>
      <c r="J268" t="s">
        <v>21</v>
      </c>
      <c r="K268" t="s">
        <v>22</v>
      </c>
      <c r="L268" t="s">
        <v>23</v>
      </c>
      <c r="M268">
        <v>3006927</v>
      </c>
      <c r="N268" t="s">
        <v>24</v>
      </c>
      <c r="O268">
        <v>77234</v>
      </c>
      <c r="P268">
        <v>0</v>
      </c>
      <c r="Q268">
        <v>48</v>
      </c>
      <c r="R268">
        <v>0</v>
      </c>
    </row>
    <row r="269" spans="1:18" x14ac:dyDescent="0.25">
      <c r="A269" t="s">
        <v>559</v>
      </c>
      <c r="B269" t="s">
        <v>560</v>
      </c>
      <c r="C269" t="s">
        <v>19</v>
      </c>
      <c r="E269">
        <v>65</v>
      </c>
      <c r="H269" t="s">
        <v>38</v>
      </c>
      <c r="I269" t="s">
        <v>21</v>
      </c>
      <c r="J269" t="s">
        <v>21</v>
      </c>
      <c r="K269" t="s">
        <v>22</v>
      </c>
      <c r="L269" t="s">
        <v>23</v>
      </c>
      <c r="M269">
        <v>3006929</v>
      </c>
      <c r="N269" t="s">
        <v>24</v>
      </c>
      <c r="O269">
        <v>69919</v>
      </c>
      <c r="P269">
        <v>0</v>
      </c>
      <c r="Q269">
        <v>24</v>
      </c>
      <c r="R269">
        <v>0</v>
      </c>
    </row>
    <row r="270" spans="1:18" x14ac:dyDescent="0.25">
      <c r="A270" t="s">
        <v>561</v>
      </c>
      <c r="B270" t="s">
        <v>562</v>
      </c>
      <c r="C270" t="s">
        <v>19</v>
      </c>
      <c r="E270">
        <v>7644</v>
      </c>
      <c r="H270" t="s">
        <v>20</v>
      </c>
      <c r="I270" t="s">
        <v>21</v>
      </c>
      <c r="J270" t="s">
        <v>21</v>
      </c>
      <c r="K270" t="s">
        <v>22</v>
      </c>
      <c r="L270" t="s">
        <v>23</v>
      </c>
      <c r="M270">
        <v>3002433</v>
      </c>
      <c r="N270" t="s">
        <v>24</v>
      </c>
      <c r="O270">
        <v>88119</v>
      </c>
      <c r="P270">
        <v>0</v>
      </c>
      <c r="Q270">
        <v>2104</v>
      </c>
      <c r="R270">
        <v>0</v>
      </c>
    </row>
    <row r="271" spans="1:18" x14ac:dyDescent="0.25">
      <c r="A271" t="s">
        <v>563</v>
      </c>
      <c r="B271" t="s">
        <v>564</v>
      </c>
      <c r="C271" t="s">
        <v>19</v>
      </c>
      <c r="E271">
        <v>1286</v>
      </c>
      <c r="H271" t="s">
        <v>38</v>
      </c>
      <c r="I271" t="s">
        <v>21</v>
      </c>
      <c r="J271" t="s">
        <v>21</v>
      </c>
      <c r="K271" t="s">
        <v>22</v>
      </c>
      <c r="L271" t="s">
        <v>23</v>
      </c>
      <c r="M271">
        <v>3007025</v>
      </c>
      <c r="N271" t="s">
        <v>24</v>
      </c>
      <c r="O271">
        <v>66409</v>
      </c>
      <c r="P271">
        <v>0</v>
      </c>
      <c r="Q271">
        <v>446</v>
      </c>
      <c r="R271">
        <v>0</v>
      </c>
    </row>
    <row r="272" spans="1:18" x14ac:dyDescent="0.25">
      <c r="A272" t="s">
        <v>565</v>
      </c>
      <c r="B272" t="s">
        <v>566</v>
      </c>
      <c r="C272" t="s">
        <v>19</v>
      </c>
      <c r="E272">
        <v>1035</v>
      </c>
      <c r="H272" t="s">
        <v>38</v>
      </c>
      <c r="I272" t="s">
        <v>21</v>
      </c>
      <c r="J272" t="s">
        <v>21</v>
      </c>
      <c r="K272" t="s">
        <v>22</v>
      </c>
      <c r="L272" t="s">
        <v>23</v>
      </c>
      <c r="M272">
        <v>3007026</v>
      </c>
      <c r="N272" t="s">
        <v>24</v>
      </c>
      <c r="O272">
        <v>77235</v>
      </c>
      <c r="P272">
        <v>0</v>
      </c>
      <c r="Q272">
        <v>327</v>
      </c>
      <c r="R272">
        <v>0</v>
      </c>
    </row>
    <row r="273" spans="1:18" x14ac:dyDescent="0.25">
      <c r="A273" t="s">
        <v>567</v>
      </c>
      <c r="B273" t="s">
        <v>568</v>
      </c>
      <c r="C273" t="s">
        <v>19</v>
      </c>
      <c r="E273">
        <v>890</v>
      </c>
      <c r="H273" t="s">
        <v>38</v>
      </c>
      <c r="I273" t="s">
        <v>21</v>
      </c>
      <c r="J273" t="s">
        <v>21</v>
      </c>
      <c r="K273" t="s">
        <v>22</v>
      </c>
      <c r="L273" t="s">
        <v>23</v>
      </c>
      <c r="M273">
        <v>3007028</v>
      </c>
      <c r="N273" t="s">
        <v>24</v>
      </c>
      <c r="O273">
        <v>69920</v>
      </c>
      <c r="P273">
        <v>0</v>
      </c>
      <c r="Q273">
        <v>305</v>
      </c>
      <c r="R273">
        <v>0</v>
      </c>
    </row>
    <row r="274" spans="1:18" x14ac:dyDescent="0.25">
      <c r="A274" t="s">
        <v>569</v>
      </c>
      <c r="B274" t="s">
        <v>570</v>
      </c>
      <c r="C274" t="s">
        <v>19</v>
      </c>
      <c r="E274">
        <v>204</v>
      </c>
      <c r="H274" t="s">
        <v>38</v>
      </c>
      <c r="I274" t="s">
        <v>21</v>
      </c>
      <c r="J274" t="s">
        <v>21</v>
      </c>
      <c r="K274" t="s">
        <v>22</v>
      </c>
      <c r="L274" t="s">
        <v>23</v>
      </c>
      <c r="M274">
        <v>3001364</v>
      </c>
      <c r="N274" t="s">
        <v>24</v>
      </c>
      <c r="O274">
        <v>62000</v>
      </c>
      <c r="P274">
        <v>0</v>
      </c>
      <c r="Q274">
        <v>72</v>
      </c>
      <c r="R274">
        <v>0</v>
      </c>
    </row>
    <row r="275" spans="1:18" x14ac:dyDescent="0.25">
      <c r="A275" t="s">
        <v>571</v>
      </c>
      <c r="B275" t="s">
        <v>572</v>
      </c>
      <c r="C275" t="s">
        <v>19</v>
      </c>
      <c r="E275">
        <v>160</v>
      </c>
      <c r="H275" t="s">
        <v>38</v>
      </c>
      <c r="I275" t="s">
        <v>21</v>
      </c>
      <c r="J275" t="s">
        <v>21</v>
      </c>
      <c r="K275" t="s">
        <v>22</v>
      </c>
      <c r="L275" t="s">
        <v>23</v>
      </c>
      <c r="M275">
        <v>3001362</v>
      </c>
      <c r="N275" t="s">
        <v>24</v>
      </c>
      <c r="O275">
        <v>61994</v>
      </c>
      <c r="P275">
        <v>0</v>
      </c>
      <c r="Q275">
        <v>72</v>
      </c>
      <c r="R275">
        <v>0</v>
      </c>
    </row>
    <row r="276" spans="1:18" x14ac:dyDescent="0.25">
      <c r="A276" t="s">
        <v>573</v>
      </c>
      <c r="B276" t="s">
        <v>574</v>
      </c>
      <c r="C276" t="s">
        <v>19</v>
      </c>
      <c r="E276">
        <v>2808</v>
      </c>
      <c r="H276" t="s">
        <v>20</v>
      </c>
      <c r="I276" t="s">
        <v>21</v>
      </c>
      <c r="J276" t="s">
        <v>21</v>
      </c>
      <c r="K276" t="s">
        <v>22</v>
      </c>
      <c r="L276" t="s">
        <v>23</v>
      </c>
      <c r="M276">
        <v>3002514</v>
      </c>
      <c r="N276" t="s">
        <v>24</v>
      </c>
      <c r="O276">
        <v>91473</v>
      </c>
      <c r="P276">
        <v>0</v>
      </c>
      <c r="Q276">
        <v>950</v>
      </c>
      <c r="R276">
        <v>0</v>
      </c>
    </row>
    <row r="277" spans="1:18" x14ac:dyDescent="0.25">
      <c r="A277" t="s">
        <v>575</v>
      </c>
      <c r="B277" t="s">
        <v>576</v>
      </c>
      <c r="C277" t="s">
        <v>19</v>
      </c>
      <c r="E277">
        <v>4294</v>
      </c>
      <c r="H277" t="s">
        <v>20</v>
      </c>
      <c r="I277" t="s">
        <v>21</v>
      </c>
      <c r="J277" t="s">
        <v>21</v>
      </c>
      <c r="K277" t="s">
        <v>22</v>
      </c>
      <c r="L277" t="s">
        <v>23</v>
      </c>
      <c r="M277">
        <v>3026822</v>
      </c>
      <c r="N277" t="s">
        <v>24</v>
      </c>
      <c r="O277">
        <v>62029</v>
      </c>
      <c r="P277">
        <v>0</v>
      </c>
      <c r="Q277">
        <v>1428</v>
      </c>
      <c r="R277">
        <v>0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89E140-D14B-4125-B20C-8D27A8A74961}">
  <dimension ref="A1:G7"/>
  <sheetViews>
    <sheetView workbookViewId="0"/>
  </sheetViews>
  <sheetFormatPr defaultRowHeight="15" x14ac:dyDescent="0.25"/>
  <cols>
    <col min="1" max="1" width="20.85546875" bestFit="1" customWidth="1"/>
    <col min="2" max="2" width="22.85546875" bestFit="1" customWidth="1"/>
    <col min="3" max="3" width="21.7109375" bestFit="1" customWidth="1"/>
    <col min="4" max="4" width="23.7109375" bestFit="1" customWidth="1"/>
    <col min="5" max="5" width="22.5703125" bestFit="1" customWidth="1"/>
    <col min="7" max="7" width="12.28515625" bestFit="1" customWidth="1"/>
  </cols>
  <sheetData>
    <row r="1" spans="1:7" x14ac:dyDescent="0.25">
      <c r="A1" t="s">
        <v>581</v>
      </c>
    </row>
    <row r="3" spans="1:7" x14ac:dyDescent="0.25">
      <c r="A3" s="2" t="s">
        <v>577</v>
      </c>
      <c r="B3" s="8" t="s">
        <v>579</v>
      </c>
      <c r="C3" s="8" t="s">
        <v>580</v>
      </c>
      <c r="D3" s="8" t="s">
        <v>588</v>
      </c>
      <c r="E3" s="8" t="s">
        <v>589</v>
      </c>
      <c r="G3" s="6" t="s">
        <v>590</v>
      </c>
    </row>
    <row r="4" spans="1:7" x14ac:dyDescent="0.25">
      <c r="A4" s="3" t="s">
        <v>38</v>
      </c>
      <c r="B4">
        <v>24360</v>
      </c>
      <c r="C4" s="4">
        <v>6.3686441010303296E-2</v>
      </c>
      <c r="D4">
        <v>2635</v>
      </c>
      <c r="E4" s="4">
        <v>0.10021678773818127</v>
      </c>
      <c r="G4" s="9">
        <f>GETPIVOTDATA("Sum of Permitted AUMs",$A$3,"Management Stat Text","CUSTODIAL CATEGORY")/12</f>
        <v>2030</v>
      </c>
    </row>
    <row r="5" spans="1:7" x14ac:dyDescent="0.25">
      <c r="A5" s="3" t="s">
        <v>29</v>
      </c>
      <c r="B5">
        <v>135887</v>
      </c>
      <c r="C5" s="4">
        <v>0.35526105950603792</v>
      </c>
      <c r="D5">
        <v>11121</v>
      </c>
      <c r="E5" s="4">
        <v>0.42296428707260486</v>
      </c>
      <c r="G5" s="9">
        <f>GETPIVOTDATA("Sum of Permitted AUMs",$A$3,"Management Stat Text","IMPROVE CATEGORY")/12</f>
        <v>11323.916666666666</v>
      </c>
    </row>
    <row r="6" spans="1:7" x14ac:dyDescent="0.25">
      <c r="A6" s="3" t="s">
        <v>20</v>
      </c>
      <c r="B6">
        <v>222252</v>
      </c>
      <c r="C6" s="4">
        <v>0.58105249948365878</v>
      </c>
      <c r="D6">
        <v>12537</v>
      </c>
      <c r="E6" s="4">
        <v>0.47681892518921387</v>
      </c>
      <c r="G6" s="10">
        <f>GETPIVOTDATA("Sum of Permitted AUMs",$A$3,"Management Stat Text","MAINTAIN CATEGORY")/12</f>
        <v>18521</v>
      </c>
    </row>
    <row r="7" spans="1:7" x14ac:dyDescent="0.25">
      <c r="A7" s="3" t="s">
        <v>578</v>
      </c>
      <c r="B7">
        <v>382499</v>
      </c>
      <c r="C7" s="4">
        <v>1</v>
      </c>
      <c r="D7">
        <v>26293</v>
      </c>
      <c r="E7" s="4">
        <v>1</v>
      </c>
      <c r="G7" s="9">
        <f>GETPIVOTDATA("Sum of Permitted AUMs",$A$3)/12</f>
        <v>31874.916666666668</v>
      </c>
    </row>
  </sheetData>
  <pageMargins left="0.7" right="0.7" top="0.75" bottom="0.75" header="0.3" footer="0.3"/>
  <pageSetup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38987C-A545-453D-8E7C-1A813FA00BB9}">
  <dimension ref="A1:R276"/>
  <sheetViews>
    <sheetView workbookViewId="0"/>
  </sheetViews>
  <sheetFormatPr defaultRowHeight="15" x14ac:dyDescent="0.25"/>
  <sheetData>
    <row r="1" spans="1:1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</row>
    <row r="2" spans="1:18" x14ac:dyDescent="0.25">
      <c r="A2" t="s">
        <v>17</v>
      </c>
      <c r="B2" t="s">
        <v>18</v>
      </c>
      <c r="C2" t="s">
        <v>19</v>
      </c>
      <c r="E2">
        <v>13099</v>
      </c>
      <c r="H2" t="s">
        <v>20</v>
      </c>
      <c r="I2" t="s">
        <v>21</v>
      </c>
      <c r="J2" t="s">
        <v>21</v>
      </c>
      <c r="K2" t="s">
        <v>22</v>
      </c>
      <c r="L2" t="s">
        <v>23</v>
      </c>
      <c r="M2">
        <v>3002434</v>
      </c>
      <c r="N2" t="s">
        <v>24</v>
      </c>
      <c r="O2">
        <v>88120</v>
      </c>
      <c r="P2">
        <v>0</v>
      </c>
      <c r="Q2">
        <v>4235</v>
      </c>
      <c r="R2">
        <v>0</v>
      </c>
    </row>
    <row r="3" spans="1:18" x14ac:dyDescent="0.25">
      <c r="A3" t="s">
        <v>25</v>
      </c>
      <c r="B3" t="s">
        <v>26</v>
      </c>
      <c r="C3" t="s">
        <v>19</v>
      </c>
      <c r="E3">
        <v>4015</v>
      </c>
      <c r="H3" t="s">
        <v>20</v>
      </c>
      <c r="I3" t="s">
        <v>21</v>
      </c>
      <c r="J3" t="s">
        <v>21</v>
      </c>
      <c r="K3" t="s">
        <v>22</v>
      </c>
      <c r="L3" t="s">
        <v>23</v>
      </c>
      <c r="M3">
        <v>3001958</v>
      </c>
      <c r="N3" t="s">
        <v>24</v>
      </c>
      <c r="O3">
        <v>79652</v>
      </c>
      <c r="P3">
        <v>0</v>
      </c>
      <c r="Q3">
        <v>1191</v>
      </c>
      <c r="R3">
        <v>0</v>
      </c>
    </row>
    <row r="4" spans="1:18" x14ac:dyDescent="0.25">
      <c r="A4" t="s">
        <v>27</v>
      </c>
      <c r="B4" t="s">
        <v>28</v>
      </c>
      <c r="C4" t="s">
        <v>19</v>
      </c>
      <c r="E4">
        <v>7289</v>
      </c>
      <c r="H4" t="s">
        <v>29</v>
      </c>
      <c r="I4" t="s">
        <v>21</v>
      </c>
      <c r="J4" t="s">
        <v>21</v>
      </c>
      <c r="K4" t="s">
        <v>22</v>
      </c>
      <c r="L4" t="s">
        <v>23</v>
      </c>
      <c r="M4">
        <v>3002240</v>
      </c>
      <c r="N4" t="s">
        <v>24</v>
      </c>
      <c r="O4">
        <v>84868</v>
      </c>
      <c r="P4">
        <v>0</v>
      </c>
      <c r="Q4">
        <v>1956</v>
      </c>
      <c r="R4">
        <v>0</v>
      </c>
    </row>
    <row r="5" spans="1:18" x14ac:dyDescent="0.25">
      <c r="A5" t="s">
        <v>30</v>
      </c>
      <c r="B5" t="s">
        <v>31</v>
      </c>
      <c r="C5" t="s">
        <v>19</v>
      </c>
      <c r="E5">
        <v>3694</v>
      </c>
      <c r="H5" t="s">
        <v>29</v>
      </c>
      <c r="I5" t="s">
        <v>21</v>
      </c>
      <c r="J5" t="s">
        <v>21</v>
      </c>
      <c r="K5" t="s">
        <v>22</v>
      </c>
      <c r="L5" t="s">
        <v>23</v>
      </c>
      <c r="M5">
        <v>3002537</v>
      </c>
      <c r="N5" t="s">
        <v>24</v>
      </c>
      <c r="O5">
        <v>97548</v>
      </c>
      <c r="P5">
        <v>0</v>
      </c>
      <c r="Q5">
        <v>960</v>
      </c>
      <c r="R5">
        <v>0</v>
      </c>
    </row>
    <row r="6" spans="1:18" x14ac:dyDescent="0.25">
      <c r="A6" t="s">
        <v>32</v>
      </c>
      <c r="B6" t="s">
        <v>33</v>
      </c>
      <c r="C6" t="s">
        <v>19</v>
      </c>
      <c r="E6">
        <v>349</v>
      </c>
      <c r="H6" t="s">
        <v>20</v>
      </c>
      <c r="I6" t="s">
        <v>21</v>
      </c>
      <c r="J6" t="s">
        <v>21</v>
      </c>
      <c r="K6" t="s">
        <v>22</v>
      </c>
      <c r="L6" t="s">
        <v>23</v>
      </c>
      <c r="M6">
        <v>3003920</v>
      </c>
      <c r="N6" t="s">
        <v>24</v>
      </c>
      <c r="O6">
        <v>42714</v>
      </c>
      <c r="P6">
        <v>0</v>
      </c>
      <c r="Q6">
        <v>108</v>
      </c>
      <c r="R6">
        <v>0</v>
      </c>
    </row>
    <row r="7" spans="1:18" x14ac:dyDescent="0.25">
      <c r="A7" t="s">
        <v>34</v>
      </c>
      <c r="B7" t="s">
        <v>35</v>
      </c>
      <c r="C7" t="s">
        <v>19</v>
      </c>
      <c r="E7">
        <v>24745</v>
      </c>
      <c r="H7" t="s">
        <v>20</v>
      </c>
      <c r="I7" t="s">
        <v>21</v>
      </c>
      <c r="J7" t="s">
        <v>21</v>
      </c>
      <c r="K7" t="s">
        <v>22</v>
      </c>
      <c r="L7" t="s">
        <v>23</v>
      </c>
      <c r="M7">
        <v>3001973</v>
      </c>
      <c r="N7" t="s">
        <v>24</v>
      </c>
      <c r="O7">
        <v>80236</v>
      </c>
      <c r="P7">
        <v>0</v>
      </c>
      <c r="Q7">
        <v>6430</v>
      </c>
      <c r="R7">
        <v>0</v>
      </c>
    </row>
    <row r="8" spans="1:18" x14ac:dyDescent="0.25">
      <c r="A8" t="s">
        <v>36</v>
      </c>
      <c r="B8" t="s">
        <v>37</v>
      </c>
      <c r="C8" t="s">
        <v>19</v>
      </c>
      <c r="E8">
        <v>40</v>
      </c>
      <c r="H8" t="s">
        <v>38</v>
      </c>
      <c r="I8" t="s">
        <v>21</v>
      </c>
      <c r="J8" t="s">
        <v>21</v>
      </c>
      <c r="K8" t="s">
        <v>22</v>
      </c>
      <c r="L8" t="s">
        <v>23</v>
      </c>
      <c r="M8">
        <v>3006916</v>
      </c>
      <c r="N8" t="s">
        <v>24</v>
      </c>
      <c r="O8">
        <v>85671</v>
      </c>
      <c r="P8">
        <v>0</v>
      </c>
      <c r="Q8">
        <v>12</v>
      </c>
      <c r="R8">
        <v>0</v>
      </c>
    </row>
    <row r="9" spans="1:18" x14ac:dyDescent="0.25">
      <c r="A9" t="s">
        <v>39</v>
      </c>
      <c r="B9" t="s">
        <v>40</v>
      </c>
      <c r="C9" t="s">
        <v>19</v>
      </c>
      <c r="E9">
        <v>29</v>
      </c>
      <c r="H9" t="s">
        <v>38</v>
      </c>
      <c r="I9" t="s">
        <v>21</v>
      </c>
      <c r="J9" t="s">
        <v>21</v>
      </c>
      <c r="K9" t="s">
        <v>22</v>
      </c>
      <c r="L9" t="s">
        <v>23</v>
      </c>
      <c r="M9">
        <v>3006913</v>
      </c>
      <c r="N9" t="s">
        <v>24</v>
      </c>
      <c r="O9">
        <v>59269</v>
      </c>
      <c r="P9">
        <v>1</v>
      </c>
      <c r="Q9">
        <v>4</v>
      </c>
      <c r="R9">
        <v>0</v>
      </c>
    </row>
    <row r="10" spans="1:18" x14ac:dyDescent="0.25">
      <c r="A10" t="s">
        <v>41</v>
      </c>
      <c r="B10" t="s">
        <v>42</v>
      </c>
      <c r="C10" t="s">
        <v>19</v>
      </c>
      <c r="E10">
        <v>1740</v>
      </c>
      <c r="H10" t="s">
        <v>38</v>
      </c>
      <c r="I10" t="s">
        <v>21</v>
      </c>
      <c r="J10" t="s">
        <v>21</v>
      </c>
      <c r="K10" t="s">
        <v>22</v>
      </c>
      <c r="L10" t="s">
        <v>23</v>
      </c>
      <c r="M10">
        <v>3006696</v>
      </c>
      <c r="N10" t="s">
        <v>24</v>
      </c>
      <c r="O10">
        <v>55480</v>
      </c>
      <c r="P10">
        <v>22</v>
      </c>
      <c r="Q10">
        <v>338</v>
      </c>
      <c r="R10">
        <v>0</v>
      </c>
    </row>
    <row r="11" spans="1:18" x14ac:dyDescent="0.25">
      <c r="A11" t="s">
        <v>43</v>
      </c>
      <c r="B11" t="s">
        <v>44</v>
      </c>
      <c r="C11" t="s">
        <v>19</v>
      </c>
      <c r="E11">
        <v>16760</v>
      </c>
      <c r="H11" t="s">
        <v>29</v>
      </c>
      <c r="I11" t="s">
        <v>21</v>
      </c>
      <c r="J11" t="s">
        <v>21</v>
      </c>
      <c r="K11" t="s">
        <v>22</v>
      </c>
      <c r="L11" t="s">
        <v>23</v>
      </c>
      <c r="M11">
        <v>3006664</v>
      </c>
      <c r="N11" t="s">
        <v>24</v>
      </c>
      <c r="O11">
        <v>61989</v>
      </c>
      <c r="P11">
        <v>593</v>
      </c>
      <c r="Q11">
        <v>1759</v>
      </c>
      <c r="R11">
        <v>0</v>
      </c>
    </row>
    <row r="12" spans="1:18" x14ac:dyDescent="0.25">
      <c r="A12" t="s">
        <v>45</v>
      </c>
      <c r="B12" t="s">
        <v>46</v>
      </c>
      <c r="C12" t="s">
        <v>19</v>
      </c>
      <c r="E12">
        <v>12448</v>
      </c>
      <c r="H12" t="s">
        <v>20</v>
      </c>
      <c r="I12" t="s">
        <v>21</v>
      </c>
      <c r="J12" t="s">
        <v>21</v>
      </c>
      <c r="K12" t="s">
        <v>22</v>
      </c>
      <c r="L12" t="s">
        <v>23</v>
      </c>
      <c r="M12">
        <v>3002409</v>
      </c>
      <c r="N12" t="s">
        <v>24</v>
      </c>
      <c r="O12">
        <v>86850</v>
      </c>
      <c r="P12">
        <v>596</v>
      </c>
      <c r="Q12">
        <v>1452</v>
      </c>
      <c r="R12">
        <v>0</v>
      </c>
    </row>
    <row r="13" spans="1:18" x14ac:dyDescent="0.25">
      <c r="A13" t="s">
        <v>47</v>
      </c>
      <c r="B13" t="s">
        <v>48</v>
      </c>
      <c r="C13" t="s">
        <v>19</v>
      </c>
      <c r="E13">
        <v>9562</v>
      </c>
      <c r="F13" t="s">
        <v>49</v>
      </c>
      <c r="G13" s="1">
        <v>32286</v>
      </c>
      <c r="H13" t="s">
        <v>29</v>
      </c>
      <c r="I13" t="s">
        <v>21</v>
      </c>
      <c r="J13" t="s">
        <v>21</v>
      </c>
      <c r="K13" t="s">
        <v>22</v>
      </c>
      <c r="L13" t="s">
        <v>23</v>
      </c>
      <c r="M13">
        <v>3002408</v>
      </c>
      <c r="N13" t="s">
        <v>24</v>
      </c>
      <c r="O13">
        <v>86849</v>
      </c>
      <c r="P13">
        <v>116</v>
      </c>
      <c r="Q13">
        <v>1339</v>
      </c>
      <c r="R13">
        <v>0</v>
      </c>
    </row>
    <row r="14" spans="1:18" x14ac:dyDescent="0.25">
      <c r="A14" t="s">
        <v>50</v>
      </c>
      <c r="B14" t="s">
        <v>51</v>
      </c>
      <c r="C14" t="s">
        <v>19</v>
      </c>
      <c r="E14">
        <v>167</v>
      </c>
      <c r="H14" t="s">
        <v>38</v>
      </c>
      <c r="I14" t="s">
        <v>21</v>
      </c>
      <c r="J14" t="s">
        <v>21</v>
      </c>
      <c r="K14" t="s">
        <v>22</v>
      </c>
      <c r="L14" t="s">
        <v>23</v>
      </c>
      <c r="M14">
        <v>3006647</v>
      </c>
      <c r="N14" t="s">
        <v>24</v>
      </c>
      <c r="O14">
        <v>55504</v>
      </c>
      <c r="P14">
        <v>0</v>
      </c>
      <c r="Q14">
        <v>48</v>
      </c>
      <c r="R14">
        <v>0</v>
      </c>
    </row>
    <row r="15" spans="1:18" x14ac:dyDescent="0.25">
      <c r="A15" t="s">
        <v>52</v>
      </c>
      <c r="B15" t="s">
        <v>53</v>
      </c>
      <c r="C15" t="s">
        <v>19</v>
      </c>
      <c r="E15">
        <v>480</v>
      </c>
      <c r="H15" t="s">
        <v>38</v>
      </c>
      <c r="I15" t="s">
        <v>21</v>
      </c>
      <c r="J15" t="s">
        <v>21</v>
      </c>
      <c r="K15" t="s">
        <v>22</v>
      </c>
      <c r="L15" t="s">
        <v>23</v>
      </c>
      <c r="M15">
        <v>3001393</v>
      </c>
      <c r="N15" t="s">
        <v>24</v>
      </c>
      <c r="O15">
        <v>66649</v>
      </c>
      <c r="P15">
        <v>42</v>
      </c>
      <c r="Q15">
        <v>46</v>
      </c>
      <c r="R15">
        <v>0</v>
      </c>
    </row>
    <row r="16" spans="1:18" x14ac:dyDescent="0.25">
      <c r="A16" t="s">
        <v>54</v>
      </c>
      <c r="B16" t="s">
        <v>55</v>
      </c>
      <c r="C16" t="s">
        <v>19</v>
      </c>
      <c r="E16">
        <v>14238</v>
      </c>
      <c r="H16" t="s">
        <v>29</v>
      </c>
      <c r="I16" t="s">
        <v>21</v>
      </c>
      <c r="J16" t="s">
        <v>21</v>
      </c>
      <c r="K16" t="s">
        <v>22</v>
      </c>
      <c r="L16" t="s">
        <v>23</v>
      </c>
      <c r="M16">
        <v>3006656</v>
      </c>
      <c r="N16" t="s">
        <v>24</v>
      </c>
      <c r="O16">
        <v>61963</v>
      </c>
      <c r="P16">
        <v>708</v>
      </c>
      <c r="Q16">
        <v>11863</v>
      </c>
      <c r="R16">
        <v>0</v>
      </c>
    </row>
    <row r="17" spans="1:18" x14ac:dyDescent="0.25">
      <c r="A17" t="s">
        <v>56</v>
      </c>
      <c r="B17" t="s">
        <v>57</v>
      </c>
      <c r="C17" t="s">
        <v>19</v>
      </c>
      <c r="E17">
        <v>40</v>
      </c>
      <c r="H17" t="s">
        <v>38</v>
      </c>
      <c r="I17" t="s">
        <v>21</v>
      </c>
      <c r="J17" t="s">
        <v>21</v>
      </c>
      <c r="K17" t="s">
        <v>22</v>
      </c>
      <c r="L17" t="s">
        <v>23</v>
      </c>
      <c r="M17">
        <v>3006890</v>
      </c>
      <c r="N17" t="s">
        <v>24</v>
      </c>
      <c r="O17">
        <v>66760</v>
      </c>
      <c r="P17">
        <v>10</v>
      </c>
      <c r="Q17">
        <v>2</v>
      </c>
      <c r="R17">
        <v>0</v>
      </c>
    </row>
    <row r="18" spans="1:18" x14ac:dyDescent="0.25">
      <c r="A18" t="s">
        <v>58</v>
      </c>
      <c r="B18" t="s">
        <v>59</v>
      </c>
      <c r="C18" t="s">
        <v>19</v>
      </c>
      <c r="E18">
        <v>320</v>
      </c>
      <c r="H18" t="s">
        <v>38</v>
      </c>
      <c r="I18" t="s">
        <v>21</v>
      </c>
      <c r="J18" t="s">
        <v>21</v>
      </c>
      <c r="K18" t="s">
        <v>22</v>
      </c>
      <c r="L18" t="s">
        <v>23</v>
      </c>
      <c r="M18">
        <v>3001157</v>
      </c>
      <c r="N18" t="s">
        <v>24</v>
      </c>
      <c r="O18">
        <v>47706</v>
      </c>
      <c r="P18">
        <v>38</v>
      </c>
      <c r="Q18">
        <v>40</v>
      </c>
      <c r="R18">
        <v>0</v>
      </c>
    </row>
    <row r="19" spans="1:18" x14ac:dyDescent="0.25">
      <c r="A19" t="s">
        <v>60</v>
      </c>
      <c r="B19" t="s">
        <v>61</v>
      </c>
      <c r="C19" t="s">
        <v>19</v>
      </c>
      <c r="E19">
        <v>260</v>
      </c>
      <c r="H19" t="s">
        <v>38</v>
      </c>
      <c r="I19" t="s">
        <v>21</v>
      </c>
      <c r="J19" t="s">
        <v>21</v>
      </c>
      <c r="K19" t="s">
        <v>22</v>
      </c>
      <c r="L19" t="s">
        <v>23</v>
      </c>
      <c r="M19">
        <v>3006902</v>
      </c>
      <c r="N19" t="s">
        <v>24</v>
      </c>
      <c r="O19">
        <v>47708</v>
      </c>
      <c r="P19">
        <v>17</v>
      </c>
      <c r="Q19">
        <v>40</v>
      </c>
      <c r="R19">
        <v>0</v>
      </c>
    </row>
    <row r="20" spans="1:18" x14ac:dyDescent="0.25">
      <c r="A20" t="s">
        <v>62</v>
      </c>
      <c r="B20" t="s">
        <v>63</v>
      </c>
      <c r="C20" t="s">
        <v>19</v>
      </c>
      <c r="E20">
        <v>1602</v>
      </c>
      <c r="H20" t="s">
        <v>38</v>
      </c>
      <c r="I20" t="s">
        <v>21</v>
      </c>
      <c r="J20" t="s">
        <v>21</v>
      </c>
      <c r="K20" t="s">
        <v>22</v>
      </c>
      <c r="L20" t="s">
        <v>23</v>
      </c>
      <c r="M20">
        <v>3006872</v>
      </c>
      <c r="N20" t="s">
        <v>24</v>
      </c>
      <c r="O20">
        <v>77230</v>
      </c>
      <c r="P20">
        <v>0</v>
      </c>
      <c r="Q20">
        <v>300</v>
      </c>
      <c r="R20">
        <v>0</v>
      </c>
    </row>
    <row r="21" spans="1:18" x14ac:dyDescent="0.25">
      <c r="A21" t="s">
        <v>64</v>
      </c>
      <c r="B21" t="s">
        <v>65</v>
      </c>
      <c r="C21" t="s">
        <v>19</v>
      </c>
      <c r="E21">
        <v>807</v>
      </c>
      <c r="H21" t="s">
        <v>38</v>
      </c>
      <c r="I21" t="s">
        <v>21</v>
      </c>
      <c r="J21" t="s">
        <v>21</v>
      </c>
      <c r="K21" t="s">
        <v>22</v>
      </c>
      <c r="L21" t="s">
        <v>23</v>
      </c>
      <c r="M21">
        <v>3002617</v>
      </c>
      <c r="N21" t="s">
        <v>24</v>
      </c>
      <c r="O21">
        <v>95984</v>
      </c>
      <c r="P21">
        <v>122</v>
      </c>
      <c r="Q21">
        <v>75</v>
      </c>
      <c r="R21">
        <v>0</v>
      </c>
    </row>
    <row r="22" spans="1:18" x14ac:dyDescent="0.25">
      <c r="A22" t="s">
        <v>66</v>
      </c>
      <c r="B22" t="s">
        <v>67</v>
      </c>
      <c r="C22" t="s">
        <v>19</v>
      </c>
      <c r="E22">
        <v>840</v>
      </c>
      <c r="H22" t="s">
        <v>38</v>
      </c>
      <c r="I22" t="s">
        <v>21</v>
      </c>
      <c r="J22" t="s">
        <v>21</v>
      </c>
      <c r="K22" t="s">
        <v>22</v>
      </c>
      <c r="L22" t="s">
        <v>23</v>
      </c>
      <c r="M22">
        <v>3023367</v>
      </c>
      <c r="N22" t="s">
        <v>24</v>
      </c>
      <c r="O22">
        <v>77231</v>
      </c>
      <c r="P22">
        <v>0</v>
      </c>
      <c r="Q22">
        <v>240</v>
      </c>
      <c r="R22">
        <v>0</v>
      </c>
    </row>
    <row r="23" spans="1:18" x14ac:dyDescent="0.25">
      <c r="A23" t="s">
        <v>68</v>
      </c>
      <c r="B23" t="s">
        <v>69</v>
      </c>
      <c r="C23" t="s">
        <v>19</v>
      </c>
      <c r="E23">
        <v>1240</v>
      </c>
      <c r="H23" t="s">
        <v>38</v>
      </c>
      <c r="I23" t="s">
        <v>21</v>
      </c>
      <c r="J23" t="s">
        <v>21</v>
      </c>
      <c r="K23" t="s">
        <v>22</v>
      </c>
      <c r="L23" t="s">
        <v>23</v>
      </c>
      <c r="M23">
        <v>3006898</v>
      </c>
      <c r="N23" t="s">
        <v>24</v>
      </c>
      <c r="O23">
        <v>77236</v>
      </c>
      <c r="P23">
        <v>59</v>
      </c>
      <c r="Q23">
        <v>57</v>
      </c>
      <c r="R23">
        <v>0</v>
      </c>
    </row>
    <row r="24" spans="1:18" x14ac:dyDescent="0.25">
      <c r="A24" t="s">
        <v>70</v>
      </c>
      <c r="B24" t="s">
        <v>71</v>
      </c>
      <c r="C24" t="s">
        <v>19</v>
      </c>
      <c r="E24">
        <v>960</v>
      </c>
      <c r="H24" t="s">
        <v>38</v>
      </c>
      <c r="I24" t="s">
        <v>21</v>
      </c>
      <c r="J24" t="s">
        <v>21</v>
      </c>
      <c r="K24" t="s">
        <v>22</v>
      </c>
      <c r="L24" t="s">
        <v>23</v>
      </c>
      <c r="M24">
        <v>3006858</v>
      </c>
      <c r="N24" t="s">
        <v>24</v>
      </c>
      <c r="O24">
        <v>66762</v>
      </c>
      <c r="P24">
        <v>170</v>
      </c>
      <c r="Q24">
        <v>96</v>
      </c>
      <c r="R24">
        <v>0</v>
      </c>
    </row>
    <row r="25" spans="1:18" x14ac:dyDescent="0.25">
      <c r="A25" t="s">
        <v>72</v>
      </c>
      <c r="B25" t="s">
        <v>73</v>
      </c>
      <c r="C25" t="s">
        <v>19</v>
      </c>
      <c r="E25">
        <v>15426</v>
      </c>
      <c r="F25" t="s">
        <v>49</v>
      </c>
      <c r="G25" s="1">
        <v>30841</v>
      </c>
      <c r="H25" t="s">
        <v>20</v>
      </c>
      <c r="I25" t="s">
        <v>21</v>
      </c>
      <c r="J25" t="s">
        <v>21</v>
      </c>
      <c r="K25" t="s">
        <v>22</v>
      </c>
      <c r="L25" t="s">
        <v>23</v>
      </c>
      <c r="M25">
        <v>3006508</v>
      </c>
      <c r="N25" t="s">
        <v>24</v>
      </c>
      <c r="O25">
        <v>97551</v>
      </c>
      <c r="P25">
        <v>0</v>
      </c>
      <c r="Q25">
        <v>3495</v>
      </c>
      <c r="R25">
        <v>0</v>
      </c>
    </row>
    <row r="26" spans="1:18" x14ac:dyDescent="0.25">
      <c r="A26" t="s">
        <v>74</v>
      </c>
      <c r="B26" t="s">
        <v>75</v>
      </c>
      <c r="C26" t="s">
        <v>19</v>
      </c>
      <c r="E26">
        <v>14346</v>
      </c>
      <c r="H26" t="s">
        <v>20</v>
      </c>
      <c r="I26" t="s">
        <v>21</v>
      </c>
      <c r="J26" t="s">
        <v>21</v>
      </c>
      <c r="K26" t="s">
        <v>22</v>
      </c>
      <c r="L26" t="s">
        <v>23</v>
      </c>
      <c r="M26">
        <v>3023433</v>
      </c>
      <c r="N26" t="s">
        <v>24</v>
      </c>
      <c r="O26">
        <v>97552</v>
      </c>
      <c r="P26">
        <v>0</v>
      </c>
      <c r="Q26">
        <v>3617</v>
      </c>
      <c r="R26">
        <v>0</v>
      </c>
    </row>
    <row r="27" spans="1:18" x14ac:dyDescent="0.25">
      <c r="A27" t="s">
        <v>76</v>
      </c>
      <c r="B27" t="s">
        <v>77</v>
      </c>
      <c r="C27" t="s">
        <v>19</v>
      </c>
      <c r="E27">
        <v>2705</v>
      </c>
      <c r="F27" t="s">
        <v>49</v>
      </c>
      <c r="G27" s="1">
        <v>24807</v>
      </c>
      <c r="H27" t="s">
        <v>20</v>
      </c>
      <c r="I27" t="s">
        <v>21</v>
      </c>
      <c r="J27" t="s">
        <v>21</v>
      </c>
      <c r="K27" t="s">
        <v>22</v>
      </c>
      <c r="L27" t="s">
        <v>23</v>
      </c>
      <c r="M27">
        <v>3025777</v>
      </c>
      <c r="N27" t="s">
        <v>24</v>
      </c>
      <c r="O27">
        <v>50147</v>
      </c>
      <c r="P27">
        <v>96</v>
      </c>
      <c r="Q27">
        <v>840</v>
      </c>
      <c r="R27">
        <v>0</v>
      </c>
    </row>
    <row r="28" spans="1:18" x14ac:dyDescent="0.25">
      <c r="A28" t="s">
        <v>78</v>
      </c>
      <c r="B28" t="s">
        <v>79</v>
      </c>
      <c r="C28" t="s">
        <v>19</v>
      </c>
      <c r="E28">
        <v>4837</v>
      </c>
      <c r="F28" t="s">
        <v>49</v>
      </c>
      <c r="G28" s="1">
        <v>31044</v>
      </c>
      <c r="H28" t="s">
        <v>20</v>
      </c>
      <c r="I28" t="s">
        <v>21</v>
      </c>
      <c r="J28" t="s">
        <v>21</v>
      </c>
      <c r="K28" t="s">
        <v>22</v>
      </c>
      <c r="L28" t="s">
        <v>23</v>
      </c>
      <c r="M28">
        <v>3000896</v>
      </c>
      <c r="N28" t="s">
        <v>24</v>
      </c>
      <c r="O28">
        <v>55466</v>
      </c>
      <c r="P28">
        <v>160</v>
      </c>
      <c r="Q28">
        <v>792</v>
      </c>
      <c r="R28">
        <v>0</v>
      </c>
    </row>
    <row r="29" spans="1:18" x14ac:dyDescent="0.25">
      <c r="A29" t="s">
        <v>80</v>
      </c>
      <c r="B29" t="s">
        <v>81</v>
      </c>
      <c r="C29" t="s">
        <v>19</v>
      </c>
      <c r="E29">
        <v>120</v>
      </c>
      <c r="H29" t="s">
        <v>38</v>
      </c>
      <c r="I29" t="s">
        <v>21</v>
      </c>
      <c r="J29" t="s">
        <v>21</v>
      </c>
      <c r="K29" t="s">
        <v>22</v>
      </c>
      <c r="L29" t="s">
        <v>23</v>
      </c>
      <c r="M29">
        <v>3006903</v>
      </c>
      <c r="N29" t="s">
        <v>24</v>
      </c>
      <c r="O29">
        <v>87779</v>
      </c>
      <c r="P29">
        <v>11</v>
      </c>
      <c r="Q29">
        <v>12</v>
      </c>
      <c r="R29">
        <v>0</v>
      </c>
    </row>
    <row r="30" spans="1:18" x14ac:dyDescent="0.25">
      <c r="A30" t="s">
        <v>82</v>
      </c>
      <c r="B30" t="s">
        <v>83</v>
      </c>
      <c r="C30" t="s">
        <v>19</v>
      </c>
      <c r="E30">
        <v>1868</v>
      </c>
      <c r="H30" t="s">
        <v>38</v>
      </c>
      <c r="I30" t="s">
        <v>21</v>
      </c>
      <c r="J30" t="s">
        <v>21</v>
      </c>
      <c r="K30" t="s">
        <v>22</v>
      </c>
      <c r="L30" t="s">
        <v>23</v>
      </c>
      <c r="M30">
        <v>3006886</v>
      </c>
      <c r="N30" t="s">
        <v>24</v>
      </c>
      <c r="O30">
        <v>47710</v>
      </c>
      <c r="P30">
        <v>217</v>
      </c>
      <c r="Q30">
        <v>309</v>
      </c>
      <c r="R30">
        <v>0</v>
      </c>
    </row>
    <row r="31" spans="1:18" x14ac:dyDescent="0.25">
      <c r="A31" t="s">
        <v>84</v>
      </c>
      <c r="B31" t="s">
        <v>85</v>
      </c>
      <c r="C31" t="s">
        <v>19</v>
      </c>
      <c r="E31">
        <v>1122</v>
      </c>
      <c r="H31" t="s">
        <v>38</v>
      </c>
      <c r="I31" t="s">
        <v>21</v>
      </c>
      <c r="J31" t="s">
        <v>21</v>
      </c>
      <c r="K31" t="s">
        <v>22</v>
      </c>
      <c r="L31" t="s">
        <v>23</v>
      </c>
      <c r="M31">
        <v>3025430</v>
      </c>
      <c r="N31" t="s">
        <v>24</v>
      </c>
      <c r="O31">
        <v>47714</v>
      </c>
      <c r="P31">
        <v>53</v>
      </c>
      <c r="Q31">
        <v>127</v>
      </c>
      <c r="R31">
        <v>0</v>
      </c>
    </row>
    <row r="32" spans="1:18" x14ac:dyDescent="0.25">
      <c r="A32" t="s">
        <v>86</v>
      </c>
      <c r="B32" t="s">
        <v>87</v>
      </c>
      <c r="C32" t="s">
        <v>19</v>
      </c>
      <c r="E32">
        <v>12635</v>
      </c>
      <c r="H32" t="s">
        <v>38</v>
      </c>
      <c r="I32" t="s">
        <v>21</v>
      </c>
      <c r="J32" t="s">
        <v>21</v>
      </c>
      <c r="K32" t="s">
        <v>22</v>
      </c>
      <c r="L32" t="s">
        <v>23</v>
      </c>
      <c r="M32">
        <v>3006880</v>
      </c>
      <c r="N32" t="s">
        <v>24</v>
      </c>
      <c r="O32">
        <v>79586</v>
      </c>
      <c r="P32">
        <v>672</v>
      </c>
      <c r="Q32">
        <v>2016</v>
      </c>
      <c r="R32">
        <v>0</v>
      </c>
    </row>
    <row r="33" spans="1:18" x14ac:dyDescent="0.25">
      <c r="A33" t="s">
        <v>88</v>
      </c>
      <c r="B33" t="s">
        <v>89</v>
      </c>
      <c r="C33" t="s">
        <v>19</v>
      </c>
      <c r="E33">
        <v>8767</v>
      </c>
      <c r="F33" t="s">
        <v>49</v>
      </c>
      <c r="G33" s="1">
        <v>26299</v>
      </c>
      <c r="H33" t="s">
        <v>20</v>
      </c>
      <c r="I33" t="s">
        <v>21</v>
      </c>
      <c r="J33" t="s">
        <v>21</v>
      </c>
      <c r="K33" t="s">
        <v>22</v>
      </c>
      <c r="L33" t="s">
        <v>23</v>
      </c>
      <c r="M33">
        <v>3002518</v>
      </c>
      <c r="N33" t="s">
        <v>24</v>
      </c>
      <c r="O33">
        <v>91677</v>
      </c>
      <c r="P33">
        <v>456</v>
      </c>
      <c r="Q33">
        <v>1805</v>
      </c>
      <c r="R33">
        <v>0</v>
      </c>
    </row>
    <row r="34" spans="1:18" x14ac:dyDescent="0.25">
      <c r="A34" t="s">
        <v>90</v>
      </c>
      <c r="B34" t="s">
        <v>91</v>
      </c>
      <c r="C34" t="s">
        <v>19</v>
      </c>
      <c r="E34">
        <v>7297</v>
      </c>
      <c r="H34" t="s">
        <v>20</v>
      </c>
      <c r="I34" t="s">
        <v>21</v>
      </c>
      <c r="J34" t="s">
        <v>21</v>
      </c>
      <c r="K34" t="s">
        <v>22</v>
      </c>
      <c r="L34" t="s">
        <v>23</v>
      </c>
      <c r="M34">
        <v>3006884</v>
      </c>
      <c r="N34" t="s">
        <v>24</v>
      </c>
      <c r="O34">
        <v>33087</v>
      </c>
      <c r="P34">
        <v>0</v>
      </c>
      <c r="Q34">
        <v>1167</v>
      </c>
      <c r="R34">
        <v>0</v>
      </c>
    </row>
    <row r="35" spans="1:18" x14ac:dyDescent="0.25">
      <c r="A35" t="s">
        <v>92</v>
      </c>
      <c r="B35" t="s">
        <v>93</v>
      </c>
      <c r="C35" t="s">
        <v>19</v>
      </c>
      <c r="E35">
        <v>3826</v>
      </c>
      <c r="H35" t="s">
        <v>20</v>
      </c>
      <c r="I35" t="s">
        <v>21</v>
      </c>
      <c r="J35" t="s">
        <v>21</v>
      </c>
      <c r="K35" t="s">
        <v>22</v>
      </c>
      <c r="L35" t="s">
        <v>23</v>
      </c>
      <c r="M35">
        <v>3006884</v>
      </c>
      <c r="N35" t="s">
        <v>24</v>
      </c>
      <c r="O35">
        <v>33087</v>
      </c>
      <c r="P35">
        <v>0</v>
      </c>
      <c r="Q35">
        <v>647</v>
      </c>
      <c r="R35">
        <v>0</v>
      </c>
    </row>
    <row r="36" spans="1:18" x14ac:dyDescent="0.25">
      <c r="A36" t="s">
        <v>94</v>
      </c>
      <c r="B36" t="s">
        <v>95</v>
      </c>
      <c r="C36" t="s">
        <v>19</v>
      </c>
      <c r="E36">
        <v>40</v>
      </c>
      <c r="H36" t="s">
        <v>38</v>
      </c>
      <c r="I36" t="s">
        <v>21</v>
      </c>
      <c r="J36" t="s">
        <v>21</v>
      </c>
      <c r="K36" t="s">
        <v>22</v>
      </c>
      <c r="L36" t="s">
        <v>23</v>
      </c>
      <c r="M36">
        <v>3002501</v>
      </c>
      <c r="N36" t="s">
        <v>24</v>
      </c>
      <c r="O36">
        <v>90543</v>
      </c>
      <c r="P36">
        <v>85</v>
      </c>
      <c r="Q36">
        <v>6</v>
      </c>
      <c r="R36">
        <v>0</v>
      </c>
    </row>
    <row r="37" spans="1:18" x14ac:dyDescent="0.25">
      <c r="A37" t="s">
        <v>96</v>
      </c>
      <c r="B37" t="s">
        <v>97</v>
      </c>
      <c r="C37" t="s">
        <v>19</v>
      </c>
      <c r="E37">
        <v>640</v>
      </c>
      <c r="H37" t="s">
        <v>38</v>
      </c>
      <c r="I37" t="s">
        <v>21</v>
      </c>
      <c r="J37" t="s">
        <v>21</v>
      </c>
      <c r="K37" t="s">
        <v>22</v>
      </c>
      <c r="L37" t="s">
        <v>23</v>
      </c>
      <c r="M37">
        <v>3021318</v>
      </c>
      <c r="N37" t="s">
        <v>24</v>
      </c>
      <c r="O37">
        <v>87780</v>
      </c>
      <c r="P37">
        <v>166</v>
      </c>
      <c r="Q37">
        <v>48</v>
      </c>
      <c r="R37">
        <v>0</v>
      </c>
    </row>
    <row r="38" spans="1:18" x14ac:dyDescent="0.25">
      <c r="A38" t="s">
        <v>98</v>
      </c>
      <c r="B38" t="s">
        <v>99</v>
      </c>
      <c r="C38" t="s">
        <v>19</v>
      </c>
      <c r="E38">
        <v>17009</v>
      </c>
      <c r="F38" t="s">
        <v>49</v>
      </c>
      <c r="G38" s="1">
        <v>32000</v>
      </c>
      <c r="H38" t="s">
        <v>29</v>
      </c>
      <c r="I38" t="s">
        <v>21</v>
      </c>
      <c r="J38" t="s">
        <v>21</v>
      </c>
      <c r="K38" t="s">
        <v>22</v>
      </c>
      <c r="L38" t="s">
        <v>23</v>
      </c>
      <c r="M38">
        <v>3001344</v>
      </c>
      <c r="N38" t="s">
        <v>24</v>
      </c>
      <c r="O38">
        <v>51409</v>
      </c>
      <c r="P38">
        <v>720</v>
      </c>
      <c r="Q38">
        <v>2700</v>
      </c>
      <c r="R38">
        <v>0</v>
      </c>
    </row>
    <row r="39" spans="1:18" x14ac:dyDescent="0.25">
      <c r="A39" t="s">
        <v>100</v>
      </c>
      <c r="B39" t="s">
        <v>101</v>
      </c>
      <c r="C39" t="s">
        <v>19</v>
      </c>
      <c r="E39">
        <v>10280</v>
      </c>
      <c r="F39" t="s">
        <v>102</v>
      </c>
      <c r="G39" s="1">
        <v>31493</v>
      </c>
      <c r="H39" t="s">
        <v>29</v>
      </c>
      <c r="I39" t="s">
        <v>21</v>
      </c>
      <c r="J39" t="s">
        <v>21</v>
      </c>
      <c r="K39" t="s">
        <v>22</v>
      </c>
      <c r="L39" t="s">
        <v>23</v>
      </c>
      <c r="M39">
        <v>3001345</v>
      </c>
      <c r="N39" t="s">
        <v>24</v>
      </c>
      <c r="O39">
        <v>51410</v>
      </c>
      <c r="P39">
        <v>20</v>
      </c>
      <c r="Q39">
        <v>1771</v>
      </c>
      <c r="R39">
        <v>0</v>
      </c>
    </row>
    <row r="40" spans="1:18" x14ac:dyDescent="0.25">
      <c r="A40" t="s">
        <v>103</v>
      </c>
      <c r="B40" t="s">
        <v>104</v>
      </c>
      <c r="C40" t="s">
        <v>19</v>
      </c>
      <c r="E40">
        <v>80</v>
      </c>
      <c r="H40" t="s">
        <v>38</v>
      </c>
      <c r="I40" t="s">
        <v>21</v>
      </c>
      <c r="J40" t="s">
        <v>21</v>
      </c>
      <c r="K40" t="s">
        <v>22</v>
      </c>
      <c r="L40" t="s">
        <v>23</v>
      </c>
      <c r="M40">
        <v>3002581</v>
      </c>
      <c r="N40" t="s">
        <v>24</v>
      </c>
      <c r="O40">
        <v>94841</v>
      </c>
      <c r="P40">
        <v>20</v>
      </c>
      <c r="Q40">
        <v>4</v>
      </c>
      <c r="R40">
        <v>0</v>
      </c>
    </row>
    <row r="41" spans="1:18" x14ac:dyDescent="0.25">
      <c r="A41" t="s">
        <v>105</v>
      </c>
      <c r="B41" t="s">
        <v>106</v>
      </c>
      <c r="C41" t="s">
        <v>19</v>
      </c>
      <c r="E41">
        <v>20576</v>
      </c>
      <c r="F41" t="s">
        <v>49</v>
      </c>
      <c r="G41" s="1">
        <v>25355</v>
      </c>
      <c r="H41" t="s">
        <v>20</v>
      </c>
      <c r="I41" t="s">
        <v>21</v>
      </c>
      <c r="J41" t="s">
        <v>21</v>
      </c>
      <c r="K41" t="s">
        <v>22</v>
      </c>
      <c r="L41" t="s">
        <v>23</v>
      </c>
      <c r="M41">
        <v>3002548</v>
      </c>
      <c r="N41" t="s">
        <v>24</v>
      </c>
      <c r="O41">
        <v>93137</v>
      </c>
      <c r="P41">
        <v>310</v>
      </c>
      <c r="Q41">
        <v>3686</v>
      </c>
      <c r="R41">
        <v>0</v>
      </c>
    </row>
    <row r="42" spans="1:18" x14ac:dyDescent="0.25">
      <c r="A42" t="s">
        <v>107</v>
      </c>
      <c r="B42" t="s">
        <v>108</v>
      </c>
      <c r="C42" t="s">
        <v>19</v>
      </c>
      <c r="E42">
        <v>25374</v>
      </c>
      <c r="F42" t="s">
        <v>49</v>
      </c>
      <c r="G42" s="1">
        <v>26115</v>
      </c>
      <c r="H42" t="s">
        <v>20</v>
      </c>
      <c r="I42" t="s">
        <v>21</v>
      </c>
      <c r="J42" t="s">
        <v>21</v>
      </c>
      <c r="K42" t="s">
        <v>22</v>
      </c>
      <c r="L42" t="s">
        <v>23</v>
      </c>
      <c r="M42">
        <v>3002546</v>
      </c>
      <c r="N42" t="s">
        <v>24</v>
      </c>
      <c r="O42">
        <v>93135</v>
      </c>
      <c r="P42">
        <v>0</v>
      </c>
      <c r="Q42">
        <v>3774</v>
      </c>
      <c r="R42">
        <v>0</v>
      </c>
    </row>
    <row r="43" spans="1:18" x14ac:dyDescent="0.25">
      <c r="A43" t="s">
        <v>109</v>
      </c>
      <c r="B43" t="s">
        <v>110</v>
      </c>
      <c r="C43" t="s">
        <v>19</v>
      </c>
      <c r="E43">
        <v>10601</v>
      </c>
      <c r="F43" t="s">
        <v>49</v>
      </c>
      <c r="G43" s="1">
        <v>24473</v>
      </c>
      <c r="H43" t="s">
        <v>20</v>
      </c>
      <c r="I43" t="s">
        <v>21</v>
      </c>
      <c r="J43" t="s">
        <v>21</v>
      </c>
      <c r="K43" t="s">
        <v>22</v>
      </c>
      <c r="L43" t="s">
        <v>23</v>
      </c>
      <c r="M43">
        <v>3001304</v>
      </c>
      <c r="N43" t="s">
        <v>24</v>
      </c>
      <c r="O43">
        <v>49123</v>
      </c>
      <c r="P43">
        <v>1399</v>
      </c>
      <c r="Q43">
        <v>1181</v>
      </c>
      <c r="R43">
        <v>0</v>
      </c>
    </row>
    <row r="44" spans="1:18" x14ac:dyDescent="0.25">
      <c r="A44" t="s">
        <v>111</v>
      </c>
      <c r="B44" t="s">
        <v>112</v>
      </c>
      <c r="C44" t="s">
        <v>19</v>
      </c>
      <c r="E44">
        <v>6700</v>
      </c>
      <c r="F44" t="s">
        <v>49</v>
      </c>
      <c r="G44" s="1">
        <v>24473</v>
      </c>
      <c r="H44" t="s">
        <v>20</v>
      </c>
      <c r="I44" t="s">
        <v>21</v>
      </c>
      <c r="J44" t="s">
        <v>21</v>
      </c>
      <c r="K44" t="s">
        <v>22</v>
      </c>
      <c r="L44" t="s">
        <v>23</v>
      </c>
      <c r="M44">
        <v>3002517</v>
      </c>
      <c r="N44" t="s">
        <v>24</v>
      </c>
      <c r="O44">
        <v>91676</v>
      </c>
      <c r="P44">
        <v>648</v>
      </c>
      <c r="Q44">
        <v>883</v>
      </c>
      <c r="R44">
        <v>0</v>
      </c>
    </row>
    <row r="45" spans="1:18" x14ac:dyDescent="0.25">
      <c r="A45" t="s">
        <v>113</v>
      </c>
      <c r="B45" t="s">
        <v>114</v>
      </c>
      <c r="C45" t="s">
        <v>19</v>
      </c>
      <c r="E45">
        <v>569</v>
      </c>
      <c r="H45" t="s">
        <v>38</v>
      </c>
      <c r="I45" t="s">
        <v>21</v>
      </c>
      <c r="J45" t="s">
        <v>21</v>
      </c>
      <c r="K45" t="s">
        <v>22</v>
      </c>
      <c r="L45" t="s">
        <v>23</v>
      </c>
      <c r="M45">
        <v>3001343</v>
      </c>
      <c r="N45" t="s">
        <v>24</v>
      </c>
      <c r="O45">
        <v>79575</v>
      </c>
      <c r="P45">
        <v>0</v>
      </c>
      <c r="Q45">
        <v>84</v>
      </c>
      <c r="R45">
        <v>0</v>
      </c>
    </row>
    <row r="46" spans="1:18" x14ac:dyDescent="0.25">
      <c r="A46" t="s">
        <v>115</v>
      </c>
      <c r="B46" t="s">
        <v>116</v>
      </c>
      <c r="C46" t="s">
        <v>19</v>
      </c>
      <c r="E46">
        <v>6895</v>
      </c>
      <c r="H46" t="s">
        <v>20</v>
      </c>
      <c r="I46" t="s">
        <v>21</v>
      </c>
      <c r="J46" t="s">
        <v>21</v>
      </c>
      <c r="K46" t="s">
        <v>22</v>
      </c>
      <c r="L46" t="s">
        <v>23</v>
      </c>
      <c r="M46">
        <v>3002622</v>
      </c>
      <c r="N46" t="s">
        <v>24</v>
      </c>
      <c r="O46">
        <v>97549</v>
      </c>
      <c r="P46">
        <v>0</v>
      </c>
      <c r="Q46">
        <v>494</v>
      </c>
      <c r="R46">
        <v>0</v>
      </c>
    </row>
    <row r="47" spans="1:18" x14ac:dyDescent="0.25">
      <c r="A47" t="s">
        <v>117</v>
      </c>
      <c r="B47" t="s">
        <v>118</v>
      </c>
      <c r="C47" t="s">
        <v>19</v>
      </c>
      <c r="E47">
        <v>13282</v>
      </c>
      <c r="F47" t="s">
        <v>49</v>
      </c>
      <c r="G47" s="1">
        <v>31330</v>
      </c>
      <c r="H47" t="s">
        <v>20</v>
      </c>
      <c r="I47" t="s">
        <v>21</v>
      </c>
      <c r="J47" t="s">
        <v>21</v>
      </c>
      <c r="K47" t="s">
        <v>22</v>
      </c>
      <c r="L47" t="s">
        <v>23</v>
      </c>
      <c r="M47">
        <v>3002545</v>
      </c>
      <c r="N47" t="s">
        <v>24</v>
      </c>
      <c r="O47">
        <v>93134</v>
      </c>
      <c r="P47">
        <v>0</v>
      </c>
      <c r="Q47">
        <v>2343</v>
      </c>
      <c r="R47">
        <v>0</v>
      </c>
    </row>
    <row r="48" spans="1:18" x14ac:dyDescent="0.25">
      <c r="A48" t="s">
        <v>119</v>
      </c>
      <c r="B48" t="s">
        <v>120</v>
      </c>
      <c r="C48" t="s">
        <v>19</v>
      </c>
      <c r="E48">
        <v>5886</v>
      </c>
      <c r="F48" t="s">
        <v>49</v>
      </c>
      <c r="G48" s="1">
        <v>32199</v>
      </c>
      <c r="H48" t="s">
        <v>29</v>
      </c>
      <c r="I48" t="s">
        <v>21</v>
      </c>
      <c r="J48" t="s">
        <v>21</v>
      </c>
      <c r="K48" t="s">
        <v>22</v>
      </c>
      <c r="L48" t="s">
        <v>23</v>
      </c>
      <c r="M48">
        <v>3001801</v>
      </c>
      <c r="N48" t="s">
        <v>24</v>
      </c>
      <c r="O48">
        <v>66748</v>
      </c>
      <c r="P48">
        <v>0</v>
      </c>
      <c r="Q48">
        <v>394</v>
      </c>
      <c r="R48">
        <v>0</v>
      </c>
    </row>
    <row r="49" spans="1:18" x14ac:dyDescent="0.25">
      <c r="A49" t="s">
        <v>121</v>
      </c>
      <c r="B49" t="s">
        <v>122</v>
      </c>
      <c r="C49" t="s">
        <v>19</v>
      </c>
      <c r="E49">
        <v>7935</v>
      </c>
      <c r="F49" t="s">
        <v>102</v>
      </c>
      <c r="G49" s="1">
        <v>34605</v>
      </c>
      <c r="H49" t="s">
        <v>29</v>
      </c>
      <c r="I49" t="s">
        <v>21</v>
      </c>
      <c r="J49" t="s">
        <v>21</v>
      </c>
      <c r="K49" t="s">
        <v>22</v>
      </c>
      <c r="L49" t="s">
        <v>23</v>
      </c>
      <c r="M49">
        <v>3001802</v>
      </c>
      <c r="N49" t="s">
        <v>24</v>
      </c>
      <c r="O49">
        <v>66749</v>
      </c>
      <c r="P49">
        <v>0</v>
      </c>
      <c r="Q49">
        <v>895</v>
      </c>
      <c r="R49">
        <v>0</v>
      </c>
    </row>
    <row r="50" spans="1:18" x14ac:dyDescent="0.25">
      <c r="A50" t="s">
        <v>123</v>
      </c>
      <c r="B50" t="s">
        <v>124</v>
      </c>
      <c r="C50" t="s">
        <v>19</v>
      </c>
      <c r="E50">
        <v>2612</v>
      </c>
      <c r="H50" t="s">
        <v>38</v>
      </c>
      <c r="I50" t="s">
        <v>21</v>
      </c>
      <c r="J50" t="s">
        <v>21</v>
      </c>
      <c r="K50" t="s">
        <v>22</v>
      </c>
      <c r="L50" t="s">
        <v>23</v>
      </c>
      <c r="M50">
        <v>3006851</v>
      </c>
      <c r="N50" t="s">
        <v>24</v>
      </c>
      <c r="O50">
        <v>77237</v>
      </c>
      <c r="P50">
        <v>106</v>
      </c>
      <c r="Q50">
        <v>384</v>
      </c>
      <c r="R50">
        <v>0</v>
      </c>
    </row>
    <row r="51" spans="1:18" x14ac:dyDescent="0.25">
      <c r="A51" t="s">
        <v>125</v>
      </c>
      <c r="B51" t="s">
        <v>126</v>
      </c>
      <c r="C51" t="s">
        <v>19</v>
      </c>
      <c r="E51">
        <v>4870</v>
      </c>
      <c r="H51" t="s">
        <v>38</v>
      </c>
      <c r="I51" t="s">
        <v>21</v>
      </c>
      <c r="J51" t="s">
        <v>21</v>
      </c>
      <c r="K51" t="s">
        <v>22</v>
      </c>
      <c r="L51" t="s">
        <v>23</v>
      </c>
      <c r="M51">
        <v>3001305</v>
      </c>
      <c r="N51" t="s">
        <v>24</v>
      </c>
      <c r="O51">
        <v>79571</v>
      </c>
      <c r="P51">
        <v>0</v>
      </c>
      <c r="Q51">
        <v>792</v>
      </c>
      <c r="R51">
        <v>0</v>
      </c>
    </row>
    <row r="52" spans="1:18" x14ac:dyDescent="0.25">
      <c r="A52" t="s">
        <v>127</v>
      </c>
      <c r="B52" t="s">
        <v>128</v>
      </c>
      <c r="C52" t="s">
        <v>19</v>
      </c>
      <c r="E52">
        <v>3520</v>
      </c>
      <c r="H52" t="s">
        <v>38</v>
      </c>
      <c r="I52" t="s">
        <v>21</v>
      </c>
      <c r="J52" t="s">
        <v>21</v>
      </c>
      <c r="K52" t="s">
        <v>22</v>
      </c>
      <c r="L52" t="s">
        <v>23</v>
      </c>
      <c r="M52">
        <v>3006717</v>
      </c>
      <c r="N52" t="s">
        <v>24</v>
      </c>
      <c r="O52">
        <v>79583</v>
      </c>
      <c r="P52">
        <v>340</v>
      </c>
      <c r="Q52">
        <v>380</v>
      </c>
      <c r="R52">
        <v>0</v>
      </c>
    </row>
    <row r="53" spans="1:18" x14ac:dyDescent="0.25">
      <c r="A53" t="s">
        <v>129</v>
      </c>
      <c r="B53" t="s">
        <v>130</v>
      </c>
      <c r="C53" t="s">
        <v>19</v>
      </c>
      <c r="E53">
        <v>40</v>
      </c>
      <c r="H53" t="s">
        <v>38</v>
      </c>
      <c r="I53" t="s">
        <v>21</v>
      </c>
      <c r="J53" t="s">
        <v>21</v>
      </c>
      <c r="K53" t="s">
        <v>22</v>
      </c>
      <c r="L53" t="s">
        <v>23</v>
      </c>
      <c r="M53">
        <v>3000819</v>
      </c>
      <c r="N53" t="s">
        <v>24</v>
      </c>
      <c r="O53">
        <v>35516</v>
      </c>
      <c r="P53">
        <v>0</v>
      </c>
      <c r="Q53">
        <v>12</v>
      </c>
      <c r="R53">
        <v>0</v>
      </c>
    </row>
    <row r="54" spans="1:18" x14ac:dyDescent="0.25">
      <c r="A54" t="s">
        <v>131</v>
      </c>
      <c r="B54" t="s">
        <v>132</v>
      </c>
      <c r="C54" t="s">
        <v>19</v>
      </c>
      <c r="E54">
        <v>11184</v>
      </c>
      <c r="F54" t="s">
        <v>49</v>
      </c>
      <c r="G54" s="1">
        <v>31870</v>
      </c>
      <c r="H54" t="s">
        <v>20</v>
      </c>
      <c r="I54" t="s">
        <v>21</v>
      </c>
      <c r="J54" t="s">
        <v>21</v>
      </c>
      <c r="K54" t="s">
        <v>22</v>
      </c>
      <c r="L54" t="s">
        <v>23</v>
      </c>
      <c r="M54">
        <v>3002544</v>
      </c>
      <c r="N54" t="s">
        <v>24</v>
      </c>
      <c r="O54">
        <v>93133</v>
      </c>
      <c r="P54">
        <v>264</v>
      </c>
      <c r="Q54">
        <v>2040</v>
      </c>
      <c r="R54">
        <v>0</v>
      </c>
    </row>
    <row r="55" spans="1:18" x14ac:dyDescent="0.25">
      <c r="A55" t="s">
        <v>133</v>
      </c>
      <c r="B55" t="s">
        <v>134</v>
      </c>
      <c r="C55" t="s">
        <v>19</v>
      </c>
      <c r="E55">
        <v>14846</v>
      </c>
      <c r="F55" t="s">
        <v>102</v>
      </c>
      <c r="G55" s="1">
        <v>32708</v>
      </c>
      <c r="H55" t="s">
        <v>29</v>
      </c>
      <c r="I55" t="s">
        <v>21</v>
      </c>
      <c r="J55" t="s">
        <v>21</v>
      </c>
      <c r="K55" t="s">
        <v>22</v>
      </c>
      <c r="L55" t="s">
        <v>23</v>
      </c>
      <c r="M55">
        <v>3001803</v>
      </c>
      <c r="N55" t="s">
        <v>24</v>
      </c>
      <c r="O55">
        <v>66750</v>
      </c>
      <c r="P55">
        <v>1152</v>
      </c>
      <c r="Q55">
        <v>1877</v>
      </c>
      <c r="R55">
        <v>0</v>
      </c>
    </row>
    <row r="56" spans="1:18" x14ac:dyDescent="0.25">
      <c r="A56" t="s">
        <v>135</v>
      </c>
      <c r="B56" t="s">
        <v>136</v>
      </c>
      <c r="C56" t="s">
        <v>19</v>
      </c>
      <c r="E56">
        <v>10426</v>
      </c>
      <c r="F56" t="s">
        <v>102</v>
      </c>
      <c r="G56" s="1">
        <v>34605</v>
      </c>
      <c r="H56" t="s">
        <v>29</v>
      </c>
      <c r="I56" t="s">
        <v>21</v>
      </c>
      <c r="J56" t="s">
        <v>21</v>
      </c>
      <c r="K56" t="s">
        <v>22</v>
      </c>
      <c r="L56" t="s">
        <v>23</v>
      </c>
      <c r="M56">
        <v>3000623</v>
      </c>
      <c r="N56" t="s">
        <v>24</v>
      </c>
      <c r="O56">
        <v>61937</v>
      </c>
      <c r="P56">
        <v>917</v>
      </c>
      <c r="Q56">
        <v>1732</v>
      </c>
      <c r="R56">
        <v>0</v>
      </c>
    </row>
    <row r="57" spans="1:18" x14ac:dyDescent="0.25">
      <c r="A57" t="s">
        <v>137</v>
      </c>
      <c r="B57" t="s">
        <v>138</v>
      </c>
      <c r="C57" t="s">
        <v>19</v>
      </c>
      <c r="E57">
        <v>65</v>
      </c>
      <c r="H57" t="s">
        <v>38</v>
      </c>
      <c r="I57" t="s">
        <v>21</v>
      </c>
      <c r="J57" t="s">
        <v>21</v>
      </c>
      <c r="K57" t="s">
        <v>22</v>
      </c>
      <c r="L57" t="s">
        <v>23</v>
      </c>
      <c r="M57">
        <v>3020172</v>
      </c>
      <c r="N57" t="s">
        <v>24</v>
      </c>
      <c r="O57">
        <v>50160</v>
      </c>
      <c r="P57">
        <v>0</v>
      </c>
      <c r="Q57">
        <v>12</v>
      </c>
      <c r="R57">
        <v>0</v>
      </c>
    </row>
    <row r="58" spans="1:18" x14ac:dyDescent="0.25">
      <c r="A58" t="s">
        <v>139</v>
      </c>
      <c r="B58" t="s">
        <v>140</v>
      </c>
      <c r="C58" t="s">
        <v>19</v>
      </c>
      <c r="E58">
        <v>322</v>
      </c>
      <c r="H58" t="s">
        <v>38</v>
      </c>
      <c r="I58" t="s">
        <v>21</v>
      </c>
      <c r="J58" t="s">
        <v>21</v>
      </c>
      <c r="K58" t="s">
        <v>22</v>
      </c>
      <c r="L58" t="s">
        <v>23</v>
      </c>
      <c r="M58">
        <v>3001160</v>
      </c>
      <c r="N58" t="s">
        <v>24</v>
      </c>
      <c r="O58">
        <v>50131</v>
      </c>
      <c r="P58">
        <v>24</v>
      </c>
      <c r="Q58">
        <v>36</v>
      </c>
      <c r="R58">
        <v>0</v>
      </c>
    </row>
    <row r="59" spans="1:18" x14ac:dyDescent="0.25">
      <c r="A59" t="s">
        <v>141</v>
      </c>
      <c r="B59" t="s">
        <v>142</v>
      </c>
      <c r="C59" t="s">
        <v>19</v>
      </c>
      <c r="E59">
        <v>80</v>
      </c>
      <c r="H59" t="s">
        <v>38</v>
      </c>
      <c r="I59" t="s">
        <v>21</v>
      </c>
      <c r="J59" t="s">
        <v>21</v>
      </c>
      <c r="K59" t="s">
        <v>22</v>
      </c>
      <c r="L59" t="s">
        <v>23</v>
      </c>
      <c r="M59">
        <v>3001159</v>
      </c>
      <c r="N59" t="s">
        <v>24</v>
      </c>
      <c r="O59">
        <v>50127</v>
      </c>
      <c r="P59">
        <v>6</v>
      </c>
      <c r="Q59">
        <v>24</v>
      </c>
      <c r="R59">
        <v>0</v>
      </c>
    </row>
    <row r="60" spans="1:18" x14ac:dyDescent="0.25">
      <c r="A60" t="s">
        <v>143</v>
      </c>
      <c r="B60" t="s">
        <v>144</v>
      </c>
      <c r="C60" t="s">
        <v>19</v>
      </c>
      <c r="E60">
        <v>1280</v>
      </c>
      <c r="H60" t="s">
        <v>38</v>
      </c>
      <c r="I60" t="s">
        <v>21</v>
      </c>
      <c r="J60" t="s">
        <v>21</v>
      </c>
      <c r="K60" t="s">
        <v>22</v>
      </c>
      <c r="L60" t="s">
        <v>23</v>
      </c>
      <c r="M60">
        <v>3001159</v>
      </c>
      <c r="N60" t="s">
        <v>24</v>
      </c>
      <c r="O60">
        <v>50127</v>
      </c>
      <c r="P60">
        <v>120</v>
      </c>
      <c r="Q60">
        <v>120</v>
      </c>
      <c r="R60">
        <v>0</v>
      </c>
    </row>
    <row r="61" spans="1:18" x14ac:dyDescent="0.25">
      <c r="A61" t="s">
        <v>145</v>
      </c>
      <c r="B61" t="s">
        <v>146</v>
      </c>
      <c r="C61" t="s">
        <v>19</v>
      </c>
      <c r="E61">
        <v>6400</v>
      </c>
      <c r="H61" t="s">
        <v>20</v>
      </c>
      <c r="I61" t="s">
        <v>21</v>
      </c>
      <c r="J61" t="s">
        <v>21</v>
      </c>
      <c r="K61" t="s">
        <v>22</v>
      </c>
      <c r="L61" t="s">
        <v>23</v>
      </c>
      <c r="M61">
        <v>3002407</v>
      </c>
      <c r="N61" t="s">
        <v>24</v>
      </c>
      <c r="O61">
        <v>86848</v>
      </c>
      <c r="P61">
        <v>0</v>
      </c>
      <c r="Q61">
        <v>885</v>
      </c>
      <c r="R61">
        <v>0</v>
      </c>
    </row>
    <row r="62" spans="1:18" x14ac:dyDescent="0.25">
      <c r="A62" t="s">
        <v>147</v>
      </c>
      <c r="B62" t="s">
        <v>148</v>
      </c>
      <c r="C62" t="s">
        <v>19</v>
      </c>
      <c r="E62">
        <v>40</v>
      </c>
      <c r="H62" t="s">
        <v>38</v>
      </c>
      <c r="I62" t="s">
        <v>21</v>
      </c>
      <c r="J62" t="s">
        <v>21</v>
      </c>
      <c r="K62" t="s">
        <v>22</v>
      </c>
      <c r="L62" t="s">
        <v>23</v>
      </c>
      <c r="M62">
        <v>3006867</v>
      </c>
      <c r="N62" t="s">
        <v>24</v>
      </c>
      <c r="O62">
        <v>79585</v>
      </c>
      <c r="P62">
        <v>4</v>
      </c>
      <c r="Q62">
        <v>4</v>
      </c>
      <c r="R62">
        <v>0</v>
      </c>
    </row>
    <row r="63" spans="1:18" x14ac:dyDescent="0.25">
      <c r="A63" t="s">
        <v>149</v>
      </c>
      <c r="B63" t="s">
        <v>150</v>
      </c>
      <c r="C63" t="s">
        <v>19</v>
      </c>
      <c r="E63">
        <v>3280</v>
      </c>
      <c r="H63" t="s">
        <v>38</v>
      </c>
      <c r="I63" t="s">
        <v>21</v>
      </c>
      <c r="J63" t="s">
        <v>21</v>
      </c>
      <c r="K63" t="s">
        <v>22</v>
      </c>
      <c r="L63" t="s">
        <v>23</v>
      </c>
      <c r="M63">
        <v>3002580</v>
      </c>
      <c r="N63" t="s">
        <v>24</v>
      </c>
      <c r="O63">
        <v>94840</v>
      </c>
      <c r="P63">
        <v>0</v>
      </c>
      <c r="Q63">
        <v>598</v>
      </c>
      <c r="R63">
        <v>0</v>
      </c>
    </row>
    <row r="64" spans="1:18" x14ac:dyDescent="0.25">
      <c r="A64" t="s">
        <v>151</v>
      </c>
      <c r="B64" t="s">
        <v>152</v>
      </c>
      <c r="C64" t="s">
        <v>19</v>
      </c>
      <c r="E64">
        <v>554</v>
      </c>
      <c r="H64" t="s">
        <v>38</v>
      </c>
      <c r="I64" t="s">
        <v>21</v>
      </c>
      <c r="J64" t="s">
        <v>21</v>
      </c>
      <c r="K64" t="s">
        <v>22</v>
      </c>
      <c r="L64" t="s">
        <v>23</v>
      </c>
      <c r="M64">
        <v>3022982</v>
      </c>
      <c r="N64" t="s">
        <v>24</v>
      </c>
      <c r="O64">
        <v>55487</v>
      </c>
      <c r="P64">
        <v>0</v>
      </c>
      <c r="Q64">
        <v>66</v>
      </c>
      <c r="R64">
        <v>0</v>
      </c>
    </row>
    <row r="65" spans="1:18" x14ac:dyDescent="0.25">
      <c r="A65" t="s">
        <v>153</v>
      </c>
      <c r="B65" t="s">
        <v>154</v>
      </c>
      <c r="C65" t="s">
        <v>19</v>
      </c>
      <c r="E65">
        <v>1257</v>
      </c>
      <c r="H65" t="s">
        <v>38</v>
      </c>
      <c r="I65" t="s">
        <v>21</v>
      </c>
      <c r="J65" t="s">
        <v>21</v>
      </c>
      <c r="K65" t="s">
        <v>22</v>
      </c>
      <c r="L65" t="s">
        <v>23</v>
      </c>
      <c r="M65">
        <v>3027124</v>
      </c>
      <c r="N65" t="s">
        <v>24</v>
      </c>
      <c r="O65">
        <v>55515</v>
      </c>
      <c r="P65">
        <v>0</v>
      </c>
      <c r="Q65">
        <v>151</v>
      </c>
      <c r="R65">
        <v>0</v>
      </c>
    </row>
    <row r="66" spans="1:18" x14ac:dyDescent="0.25">
      <c r="A66" t="s">
        <v>155</v>
      </c>
      <c r="B66" t="s">
        <v>156</v>
      </c>
      <c r="C66" t="s">
        <v>19</v>
      </c>
      <c r="E66">
        <v>640</v>
      </c>
      <c r="H66" t="s">
        <v>38</v>
      </c>
      <c r="I66" t="s">
        <v>21</v>
      </c>
      <c r="J66" t="s">
        <v>21</v>
      </c>
      <c r="K66" t="s">
        <v>22</v>
      </c>
      <c r="L66" t="s">
        <v>23</v>
      </c>
      <c r="M66">
        <v>3006907</v>
      </c>
      <c r="N66" t="s">
        <v>24</v>
      </c>
      <c r="O66">
        <v>59271</v>
      </c>
      <c r="P66">
        <v>0</v>
      </c>
      <c r="Q66">
        <v>84</v>
      </c>
      <c r="R66">
        <v>0</v>
      </c>
    </row>
    <row r="67" spans="1:18" x14ac:dyDescent="0.25">
      <c r="A67" t="s">
        <v>157</v>
      </c>
      <c r="B67" t="s">
        <v>158</v>
      </c>
      <c r="C67" t="s">
        <v>19</v>
      </c>
      <c r="E67">
        <v>323</v>
      </c>
      <c r="H67" t="s">
        <v>38</v>
      </c>
      <c r="I67" t="s">
        <v>21</v>
      </c>
      <c r="J67" t="s">
        <v>21</v>
      </c>
      <c r="K67" t="s">
        <v>22</v>
      </c>
      <c r="L67" t="s">
        <v>23</v>
      </c>
      <c r="M67">
        <v>3006895</v>
      </c>
      <c r="N67" t="s">
        <v>24</v>
      </c>
      <c r="O67">
        <v>59272</v>
      </c>
      <c r="P67">
        <v>0</v>
      </c>
      <c r="Q67">
        <v>48</v>
      </c>
      <c r="R67">
        <v>0</v>
      </c>
    </row>
    <row r="68" spans="1:18" x14ac:dyDescent="0.25">
      <c r="A68" t="s">
        <v>159</v>
      </c>
      <c r="B68" t="s">
        <v>160</v>
      </c>
      <c r="C68" t="s">
        <v>19</v>
      </c>
      <c r="E68">
        <v>320</v>
      </c>
      <c r="H68" t="s">
        <v>38</v>
      </c>
      <c r="I68" t="s">
        <v>21</v>
      </c>
      <c r="J68" t="s">
        <v>21</v>
      </c>
      <c r="K68" t="s">
        <v>22</v>
      </c>
      <c r="L68" t="s">
        <v>23</v>
      </c>
      <c r="M68">
        <v>3002410</v>
      </c>
      <c r="N68" t="s">
        <v>24</v>
      </c>
      <c r="O68">
        <v>86851</v>
      </c>
      <c r="P68">
        <v>24</v>
      </c>
      <c r="Q68">
        <v>24</v>
      </c>
      <c r="R68">
        <v>0</v>
      </c>
    </row>
    <row r="69" spans="1:18" x14ac:dyDescent="0.25">
      <c r="A69" t="s">
        <v>161</v>
      </c>
      <c r="B69" t="s">
        <v>162</v>
      </c>
      <c r="C69" t="s">
        <v>19</v>
      </c>
      <c r="E69">
        <v>306</v>
      </c>
      <c r="F69" t="s">
        <v>49</v>
      </c>
      <c r="G69" s="1">
        <v>30841</v>
      </c>
      <c r="H69" t="s">
        <v>38</v>
      </c>
      <c r="I69" t="s">
        <v>21</v>
      </c>
      <c r="J69" t="s">
        <v>21</v>
      </c>
      <c r="K69" t="s">
        <v>22</v>
      </c>
      <c r="L69" t="s">
        <v>23</v>
      </c>
      <c r="M69">
        <v>3006853</v>
      </c>
      <c r="N69" t="s">
        <v>24</v>
      </c>
      <c r="O69">
        <v>35445</v>
      </c>
      <c r="P69">
        <v>0</v>
      </c>
      <c r="Q69">
        <v>60</v>
      </c>
      <c r="R69">
        <v>0</v>
      </c>
    </row>
    <row r="70" spans="1:18" x14ac:dyDescent="0.25">
      <c r="A70" t="s">
        <v>163</v>
      </c>
      <c r="B70" t="s">
        <v>164</v>
      </c>
      <c r="C70" t="s">
        <v>19</v>
      </c>
      <c r="E70">
        <v>1280</v>
      </c>
      <c r="F70" t="s">
        <v>49</v>
      </c>
      <c r="G70" s="1">
        <v>26299</v>
      </c>
      <c r="H70" t="s">
        <v>38</v>
      </c>
      <c r="I70" t="s">
        <v>21</v>
      </c>
      <c r="J70" t="s">
        <v>21</v>
      </c>
      <c r="K70" t="s">
        <v>22</v>
      </c>
      <c r="L70" t="s">
        <v>23</v>
      </c>
      <c r="M70">
        <v>3002519</v>
      </c>
      <c r="N70" t="s">
        <v>24</v>
      </c>
      <c r="O70">
        <v>91678</v>
      </c>
      <c r="P70">
        <v>0</v>
      </c>
      <c r="Q70">
        <v>84</v>
      </c>
      <c r="R70">
        <v>0</v>
      </c>
    </row>
    <row r="71" spans="1:18" x14ac:dyDescent="0.25">
      <c r="A71" t="s">
        <v>165</v>
      </c>
      <c r="B71" t="s">
        <v>166</v>
      </c>
      <c r="C71" t="s">
        <v>19</v>
      </c>
      <c r="E71">
        <v>2120</v>
      </c>
      <c r="F71" t="s">
        <v>49</v>
      </c>
      <c r="G71" s="1">
        <v>25355</v>
      </c>
      <c r="H71" t="s">
        <v>38</v>
      </c>
      <c r="I71" t="s">
        <v>21</v>
      </c>
      <c r="J71" t="s">
        <v>21</v>
      </c>
      <c r="K71" t="s">
        <v>22</v>
      </c>
      <c r="L71" t="s">
        <v>23</v>
      </c>
      <c r="M71">
        <v>3002547</v>
      </c>
      <c r="N71" t="s">
        <v>24</v>
      </c>
      <c r="O71">
        <v>93136</v>
      </c>
      <c r="P71">
        <v>0</v>
      </c>
      <c r="Q71">
        <v>348</v>
      </c>
      <c r="R71">
        <v>0</v>
      </c>
    </row>
    <row r="72" spans="1:18" x14ac:dyDescent="0.25">
      <c r="A72" t="s">
        <v>167</v>
      </c>
      <c r="B72" t="s">
        <v>168</v>
      </c>
      <c r="C72" t="s">
        <v>19</v>
      </c>
      <c r="E72">
        <v>1400</v>
      </c>
      <c r="H72" t="s">
        <v>38</v>
      </c>
      <c r="I72" t="s">
        <v>21</v>
      </c>
      <c r="J72" t="s">
        <v>21</v>
      </c>
      <c r="K72" t="s">
        <v>22</v>
      </c>
      <c r="L72" t="s">
        <v>23</v>
      </c>
      <c r="M72">
        <v>3006665</v>
      </c>
      <c r="N72" t="s">
        <v>24</v>
      </c>
      <c r="O72">
        <v>69913</v>
      </c>
      <c r="P72">
        <v>118</v>
      </c>
      <c r="Q72">
        <v>252</v>
      </c>
      <c r="R72">
        <v>0</v>
      </c>
    </row>
    <row r="73" spans="1:18" x14ac:dyDescent="0.25">
      <c r="A73" t="s">
        <v>169</v>
      </c>
      <c r="B73" t="s">
        <v>170</v>
      </c>
      <c r="C73" t="s">
        <v>19</v>
      </c>
      <c r="E73">
        <v>160</v>
      </c>
      <c r="H73" t="s">
        <v>38</v>
      </c>
      <c r="I73" t="s">
        <v>21</v>
      </c>
      <c r="J73" t="s">
        <v>21</v>
      </c>
      <c r="K73" t="s">
        <v>22</v>
      </c>
      <c r="L73" t="s">
        <v>23</v>
      </c>
      <c r="M73">
        <v>3002626</v>
      </c>
      <c r="N73" t="s">
        <v>24</v>
      </c>
      <c r="O73">
        <v>96397</v>
      </c>
      <c r="P73">
        <v>0</v>
      </c>
      <c r="Q73">
        <v>48</v>
      </c>
      <c r="R73">
        <v>0</v>
      </c>
    </row>
    <row r="74" spans="1:18" x14ac:dyDescent="0.25">
      <c r="A74" t="s">
        <v>171</v>
      </c>
      <c r="B74" t="s">
        <v>172</v>
      </c>
      <c r="C74" t="s">
        <v>19</v>
      </c>
      <c r="E74">
        <v>3790</v>
      </c>
      <c r="F74" t="s">
        <v>49</v>
      </c>
      <c r="G74" s="1">
        <v>32010</v>
      </c>
      <c r="H74" t="s">
        <v>20</v>
      </c>
      <c r="I74" t="s">
        <v>21</v>
      </c>
      <c r="J74" t="s">
        <v>21</v>
      </c>
      <c r="K74" t="s">
        <v>22</v>
      </c>
      <c r="L74" t="s">
        <v>23</v>
      </c>
      <c r="M74">
        <v>3001365</v>
      </c>
      <c r="N74" t="s">
        <v>24</v>
      </c>
      <c r="O74">
        <v>51966</v>
      </c>
      <c r="P74">
        <v>0</v>
      </c>
      <c r="Q74">
        <v>567</v>
      </c>
      <c r="R74">
        <v>0</v>
      </c>
    </row>
    <row r="75" spans="1:18" x14ac:dyDescent="0.25">
      <c r="A75" t="s">
        <v>173</v>
      </c>
      <c r="B75" t="s">
        <v>174</v>
      </c>
      <c r="C75" t="s">
        <v>19</v>
      </c>
      <c r="E75">
        <v>14183</v>
      </c>
      <c r="H75" t="s">
        <v>20</v>
      </c>
      <c r="I75" t="s">
        <v>21</v>
      </c>
      <c r="J75" t="s">
        <v>21</v>
      </c>
      <c r="K75" t="s">
        <v>22</v>
      </c>
      <c r="L75" t="s">
        <v>23</v>
      </c>
      <c r="M75">
        <v>3002398</v>
      </c>
      <c r="N75" t="s">
        <v>24</v>
      </c>
      <c r="O75">
        <v>86005</v>
      </c>
      <c r="P75">
        <v>0</v>
      </c>
      <c r="Q75">
        <v>1806</v>
      </c>
      <c r="R75">
        <v>0</v>
      </c>
    </row>
    <row r="76" spans="1:18" x14ac:dyDescent="0.25">
      <c r="A76" t="s">
        <v>175</v>
      </c>
      <c r="B76" t="s">
        <v>176</v>
      </c>
      <c r="C76" t="s">
        <v>19</v>
      </c>
      <c r="E76">
        <v>1638</v>
      </c>
      <c r="H76" t="s">
        <v>38</v>
      </c>
      <c r="I76" t="s">
        <v>21</v>
      </c>
      <c r="J76" t="s">
        <v>21</v>
      </c>
      <c r="K76" t="s">
        <v>22</v>
      </c>
      <c r="L76" t="s">
        <v>23</v>
      </c>
      <c r="M76">
        <v>3017485</v>
      </c>
      <c r="N76" t="s">
        <v>24</v>
      </c>
      <c r="O76">
        <v>33983</v>
      </c>
      <c r="P76">
        <v>0</v>
      </c>
      <c r="Q76">
        <v>278</v>
      </c>
      <c r="R76">
        <v>0</v>
      </c>
    </row>
    <row r="77" spans="1:18" x14ac:dyDescent="0.25">
      <c r="A77" t="s">
        <v>177</v>
      </c>
      <c r="B77" t="s">
        <v>178</v>
      </c>
      <c r="C77" t="s">
        <v>19</v>
      </c>
      <c r="E77">
        <v>3674</v>
      </c>
      <c r="H77" t="s">
        <v>20</v>
      </c>
      <c r="I77" t="s">
        <v>21</v>
      </c>
      <c r="J77" t="s">
        <v>21</v>
      </c>
      <c r="K77" t="s">
        <v>22</v>
      </c>
      <c r="L77" t="s">
        <v>23</v>
      </c>
      <c r="M77">
        <v>3001397</v>
      </c>
      <c r="N77" t="s">
        <v>24</v>
      </c>
      <c r="O77">
        <v>53531</v>
      </c>
      <c r="P77">
        <v>0</v>
      </c>
      <c r="Q77">
        <v>656</v>
      </c>
      <c r="R77">
        <v>0</v>
      </c>
    </row>
    <row r="78" spans="1:18" x14ac:dyDescent="0.25">
      <c r="A78" t="s">
        <v>179</v>
      </c>
      <c r="B78" t="s">
        <v>180</v>
      </c>
      <c r="C78" t="s">
        <v>19</v>
      </c>
      <c r="E78">
        <v>4641</v>
      </c>
      <c r="F78" t="s">
        <v>49</v>
      </c>
      <c r="G78" s="1">
        <v>25112</v>
      </c>
      <c r="H78" t="s">
        <v>20</v>
      </c>
      <c r="I78" t="s">
        <v>21</v>
      </c>
      <c r="J78" t="s">
        <v>21</v>
      </c>
      <c r="K78" t="s">
        <v>22</v>
      </c>
      <c r="L78" t="s">
        <v>23</v>
      </c>
      <c r="M78">
        <v>3006557</v>
      </c>
      <c r="N78" t="s">
        <v>24</v>
      </c>
      <c r="O78">
        <v>92247</v>
      </c>
      <c r="P78">
        <v>0</v>
      </c>
      <c r="Q78">
        <v>714</v>
      </c>
      <c r="R78">
        <v>0</v>
      </c>
    </row>
    <row r="79" spans="1:18" x14ac:dyDescent="0.25">
      <c r="A79" t="s">
        <v>181</v>
      </c>
      <c r="B79" t="s">
        <v>182</v>
      </c>
      <c r="C79" t="s">
        <v>19</v>
      </c>
      <c r="E79">
        <v>14622</v>
      </c>
      <c r="F79" t="s">
        <v>102</v>
      </c>
      <c r="G79" s="1">
        <v>32599</v>
      </c>
      <c r="H79" t="s">
        <v>20</v>
      </c>
      <c r="I79" t="s">
        <v>21</v>
      </c>
      <c r="J79" t="s">
        <v>21</v>
      </c>
      <c r="K79" t="s">
        <v>22</v>
      </c>
      <c r="L79" t="s">
        <v>23</v>
      </c>
      <c r="M79">
        <v>3001833</v>
      </c>
      <c r="N79" t="s">
        <v>24</v>
      </c>
      <c r="O79">
        <v>97546</v>
      </c>
      <c r="P79">
        <v>0</v>
      </c>
      <c r="Q79">
        <v>1885</v>
      </c>
      <c r="R79">
        <v>0</v>
      </c>
    </row>
    <row r="80" spans="1:18" x14ac:dyDescent="0.25">
      <c r="A80" t="s">
        <v>183</v>
      </c>
      <c r="B80" t="s">
        <v>184</v>
      </c>
      <c r="C80" t="s">
        <v>19</v>
      </c>
      <c r="E80">
        <v>960</v>
      </c>
      <c r="H80" t="s">
        <v>38</v>
      </c>
      <c r="I80" t="s">
        <v>21</v>
      </c>
      <c r="J80" t="s">
        <v>21</v>
      </c>
      <c r="K80" t="s">
        <v>22</v>
      </c>
      <c r="L80" t="s">
        <v>23</v>
      </c>
      <c r="M80">
        <v>3001989</v>
      </c>
      <c r="N80" t="s">
        <v>24</v>
      </c>
      <c r="O80">
        <v>80922</v>
      </c>
      <c r="P80">
        <v>0</v>
      </c>
      <c r="Q80">
        <v>96</v>
      </c>
      <c r="R80">
        <v>0</v>
      </c>
    </row>
    <row r="81" spans="1:18" x14ac:dyDescent="0.25">
      <c r="A81" t="s">
        <v>185</v>
      </c>
      <c r="B81" t="s">
        <v>186</v>
      </c>
      <c r="C81" t="s">
        <v>19</v>
      </c>
      <c r="E81">
        <v>1880</v>
      </c>
      <c r="H81" t="s">
        <v>29</v>
      </c>
      <c r="I81" t="s">
        <v>21</v>
      </c>
      <c r="J81" t="s">
        <v>21</v>
      </c>
      <c r="K81" t="s">
        <v>22</v>
      </c>
      <c r="L81" t="s">
        <v>23</v>
      </c>
      <c r="M81">
        <v>3001915</v>
      </c>
      <c r="N81" t="s">
        <v>24</v>
      </c>
      <c r="O81">
        <v>81265</v>
      </c>
      <c r="P81">
        <v>143</v>
      </c>
      <c r="Q81">
        <v>204</v>
      </c>
      <c r="R81">
        <v>0</v>
      </c>
    </row>
    <row r="82" spans="1:18" x14ac:dyDescent="0.25">
      <c r="A82" t="s">
        <v>187</v>
      </c>
      <c r="B82" t="s">
        <v>188</v>
      </c>
      <c r="C82" t="s">
        <v>19</v>
      </c>
      <c r="E82">
        <v>5337</v>
      </c>
      <c r="H82" t="s">
        <v>29</v>
      </c>
      <c r="I82" t="s">
        <v>21</v>
      </c>
      <c r="J82" t="s">
        <v>21</v>
      </c>
      <c r="K82" t="s">
        <v>22</v>
      </c>
      <c r="L82" t="s">
        <v>23</v>
      </c>
      <c r="M82">
        <v>3006621</v>
      </c>
      <c r="N82" t="s">
        <v>24</v>
      </c>
      <c r="O82">
        <v>92249</v>
      </c>
      <c r="P82">
        <v>0</v>
      </c>
      <c r="Q82">
        <v>923</v>
      </c>
      <c r="R82">
        <v>0</v>
      </c>
    </row>
    <row r="83" spans="1:18" x14ac:dyDescent="0.25">
      <c r="A83" t="s">
        <v>189</v>
      </c>
      <c r="B83" t="s">
        <v>190</v>
      </c>
      <c r="C83" t="s">
        <v>19</v>
      </c>
      <c r="E83">
        <v>44795</v>
      </c>
      <c r="F83" t="s">
        <v>49</v>
      </c>
      <c r="G83" s="1">
        <v>24716</v>
      </c>
      <c r="H83" t="s">
        <v>29</v>
      </c>
      <c r="I83" t="s">
        <v>21</v>
      </c>
      <c r="J83" t="s">
        <v>21</v>
      </c>
      <c r="K83" t="s">
        <v>22</v>
      </c>
      <c r="L83" t="s">
        <v>23</v>
      </c>
      <c r="M83">
        <v>3001990</v>
      </c>
      <c r="N83" t="s">
        <v>24</v>
      </c>
      <c r="O83">
        <v>80924</v>
      </c>
      <c r="P83">
        <v>0</v>
      </c>
      <c r="Q83">
        <v>8315</v>
      </c>
      <c r="R83">
        <v>0</v>
      </c>
    </row>
    <row r="84" spans="1:18" x14ac:dyDescent="0.25">
      <c r="A84" t="s">
        <v>191</v>
      </c>
      <c r="B84" t="s">
        <v>192</v>
      </c>
      <c r="C84" t="s">
        <v>19</v>
      </c>
      <c r="E84">
        <v>50448</v>
      </c>
      <c r="F84" t="s">
        <v>49</v>
      </c>
      <c r="G84" s="1">
        <v>31359</v>
      </c>
      <c r="H84" t="s">
        <v>20</v>
      </c>
      <c r="I84" t="s">
        <v>21</v>
      </c>
      <c r="J84" t="s">
        <v>21</v>
      </c>
      <c r="K84" t="s">
        <v>22</v>
      </c>
      <c r="L84" t="s">
        <v>23</v>
      </c>
      <c r="M84">
        <v>3025328</v>
      </c>
      <c r="N84" t="s">
        <v>24</v>
      </c>
      <c r="O84">
        <v>69923</v>
      </c>
      <c r="P84">
        <v>0</v>
      </c>
      <c r="Q84">
        <v>10200</v>
      </c>
      <c r="R84">
        <v>0</v>
      </c>
    </row>
    <row r="85" spans="1:18" x14ac:dyDescent="0.25">
      <c r="A85" t="s">
        <v>193</v>
      </c>
      <c r="B85" t="s">
        <v>194</v>
      </c>
      <c r="C85" t="s">
        <v>19</v>
      </c>
      <c r="E85">
        <v>5965</v>
      </c>
      <c r="F85" t="s">
        <v>49</v>
      </c>
      <c r="G85" s="1">
        <v>31472</v>
      </c>
      <c r="H85" t="s">
        <v>20</v>
      </c>
      <c r="I85" t="s">
        <v>21</v>
      </c>
      <c r="J85" t="s">
        <v>21</v>
      </c>
      <c r="K85" t="s">
        <v>22</v>
      </c>
      <c r="L85" t="s">
        <v>23</v>
      </c>
      <c r="M85">
        <v>3025712</v>
      </c>
      <c r="N85" t="s">
        <v>24</v>
      </c>
      <c r="O85">
        <v>62018</v>
      </c>
      <c r="P85">
        <v>0</v>
      </c>
      <c r="Q85">
        <v>970</v>
      </c>
      <c r="R85">
        <v>0</v>
      </c>
    </row>
    <row r="86" spans="1:18" x14ac:dyDescent="0.25">
      <c r="A86" t="s">
        <v>195</v>
      </c>
      <c r="B86" t="s">
        <v>196</v>
      </c>
      <c r="C86" t="s">
        <v>19</v>
      </c>
      <c r="E86">
        <v>12374</v>
      </c>
      <c r="F86" t="s">
        <v>49</v>
      </c>
      <c r="G86" s="1">
        <v>31994</v>
      </c>
      <c r="H86" t="s">
        <v>29</v>
      </c>
      <c r="I86" t="s">
        <v>21</v>
      </c>
      <c r="J86" t="s">
        <v>21</v>
      </c>
      <c r="K86" t="s">
        <v>22</v>
      </c>
      <c r="L86" t="s">
        <v>23</v>
      </c>
      <c r="M86">
        <v>3002637</v>
      </c>
      <c r="N86" t="s">
        <v>24</v>
      </c>
      <c r="O86">
        <v>96776</v>
      </c>
      <c r="P86">
        <v>0</v>
      </c>
      <c r="Q86">
        <v>1637</v>
      </c>
      <c r="R86">
        <v>0</v>
      </c>
    </row>
    <row r="87" spans="1:18" x14ac:dyDescent="0.25">
      <c r="A87" t="s">
        <v>197</v>
      </c>
      <c r="B87" t="s">
        <v>198</v>
      </c>
      <c r="C87" t="s">
        <v>19</v>
      </c>
      <c r="E87">
        <v>8463</v>
      </c>
      <c r="H87" t="s">
        <v>20</v>
      </c>
      <c r="I87" t="s">
        <v>21</v>
      </c>
      <c r="J87" t="s">
        <v>21</v>
      </c>
      <c r="K87" t="s">
        <v>22</v>
      </c>
      <c r="L87" t="s">
        <v>23</v>
      </c>
      <c r="M87">
        <v>3002243</v>
      </c>
      <c r="N87" t="s">
        <v>24</v>
      </c>
      <c r="O87">
        <v>84949</v>
      </c>
      <c r="P87">
        <v>0</v>
      </c>
      <c r="Q87">
        <v>1320</v>
      </c>
      <c r="R87">
        <v>0</v>
      </c>
    </row>
    <row r="88" spans="1:18" x14ac:dyDescent="0.25">
      <c r="A88" t="s">
        <v>199</v>
      </c>
      <c r="B88" t="s">
        <v>200</v>
      </c>
      <c r="C88" t="s">
        <v>19</v>
      </c>
      <c r="E88">
        <v>660</v>
      </c>
      <c r="H88" t="s">
        <v>38</v>
      </c>
      <c r="I88" t="s">
        <v>21</v>
      </c>
      <c r="J88" t="s">
        <v>21</v>
      </c>
      <c r="K88" t="s">
        <v>22</v>
      </c>
      <c r="L88" t="s">
        <v>23</v>
      </c>
      <c r="M88">
        <v>3000950</v>
      </c>
      <c r="N88" t="s">
        <v>24</v>
      </c>
      <c r="O88">
        <v>77232</v>
      </c>
      <c r="P88">
        <v>0</v>
      </c>
      <c r="Q88">
        <v>96</v>
      </c>
      <c r="R88">
        <v>0</v>
      </c>
    </row>
    <row r="89" spans="1:18" x14ac:dyDescent="0.25">
      <c r="A89" t="s">
        <v>201</v>
      </c>
      <c r="B89" t="s">
        <v>202</v>
      </c>
      <c r="C89" t="s">
        <v>19</v>
      </c>
      <c r="E89">
        <v>3806</v>
      </c>
      <c r="H89" t="s">
        <v>20</v>
      </c>
      <c r="I89" t="s">
        <v>21</v>
      </c>
      <c r="J89" t="s">
        <v>21</v>
      </c>
      <c r="K89" t="s">
        <v>22</v>
      </c>
      <c r="L89" t="s">
        <v>23</v>
      </c>
      <c r="M89">
        <v>3006523</v>
      </c>
      <c r="N89" t="s">
        <v>24</v>
      </c>
      <c r="O89">
        <v>55483</v>
      </c>
      <c r="P89">
        <v>0</v>
      </c>
      <c r="Q89">
        <v>432</v>
      </c>
      <c r="R89">
        <v>0</v>
      </c>
    </row>
    <row r="90" spans="1:18" x14ac:dyDescent="0.25">
      <c r="A90" t="s">
        <v>203</v>
      </c>
      <c r="B90" t="s">
        <v>204</v>
      </c>
      <c r="C90" t="s">
        <v>19</v>
      </c>
      <c r="E90">
        <v>600</v>
      </c>
      <c r="H90" t="s">
        <v>38</v>
      </c>
      <c r="I90" t="s">
        <v>21</v>
      </c>
      <c r="J90" t="s">
        <v>21</v>
      </c>
      <c r="K90" t="s">
        <v>22</v>
      </c>
      <c r="L90" t="s">
        <v>23</v>
      </c>
      <c r="M90">
        <v>3001158</v>
      </c>
      <c r="N90" t="s">
        <v>24</v>
      </c>
      <c r="O90">
        <v>49148</v>
      </c>
      <c r="P90">
        <v>0</v>
      </c>
      <c r="Q90">
        <v>139</v>
      </c>
      <c r="R90">
        <v>0</v>
      </c>
    </row>
    <row r="91" spans="1:18" x14ac:dyDescent="0.25">
      <c r="A91" t="s">
        <v>205</v>
      </c>
      <c r="B91" t="s">
        <v>206</v>
      </c>
      <c r="C91" t="s">
        <v>19</v>
      </c>
      <c r="E91">
        <v>19430</v>
      </c>
      <c r="H91" t="s">
        <v>29</v>
      </c>
      <c r="I91" t="s">
        <v>21</v>
      </c>
      <c r="J91" t="s">
        <v>21</v>
      </c>
      <c r="K91" t="s">
        <v>22</v>
      </c>
      <c r="L91" t="s">
        <v>23</v>
      </c>
      <c r="M91">
        <v>3000377</v>
      </c>
      <c r="N91" t="s">
        <v>24</v>
      </c>
      <c r="O91">
        <v>61931</v>
      </c>
      <c r="P91">
        <v>19</v>
      </c>
      <c r="Q91">
        <v>2679</v>
      </c>
      <c r="R91">
        <v>0</v>
      </c>
    </row>
    <row r="92" spans="1:18" x14ac:dyDescent="0.25">
      <c r="A92" t="s">
        <v>207</v>
      </c>
      <c r="B92" t="s">
        <v>208</v>
      </c>
      <c r="C92" t="s">
        <v>19</v>
      </c>
      <c r="E92">
        <v>5838</v>
      </c>
      <c r="H92" t="s">
        <v>20</v>
      </c>
      <c r="I92" t="s">
        <v>21</v>
      </c>
      <c r="J92" t="s">
        <v>21</v>
      </c>
      <c r="K92" t="s">
        <v>22</v>
      </c>
      <c r="L92" t="s">
        <v>23</v>
      </c>
      <c r="M92">
        <v>3000897</v>
      </c>
      <c r="N92" t="s">
        <v>24</v>
      </c>
      <c r="O92">
        <v>79568</v>
      </c>
      <c r="P92">
        <v>145</v>
      </c>
      <c r="Q92">
        <v>1177</v>
      </c>
      <c r="R92">
        <v>0</v>
      </c>
    </row>
    <row r="93" spans="1:18" x14ac:dyDescent="0.25">
      <c r="A93" t="s">
        <v>209</v>
      </c>
      <c r="B93" t="s">
        <v>210</v>
      </c>
      <c r="C93" t="s">
        <v>19</v>
      </c>
      <c r="E93">
        <v>16245</v>
      </c>
      <c r="H93" t="s">
        <v>20</v>
      </c>
      <c r="I93" t="s">
        <v>21</v>
      </c>
      <c r="J93" t="s">
        <v>21</v>
      </c>
      <c r="K93" t="s">
        <v>22</v>
      </c>
      <c r="L93" t="s">
        <v>23</v>
      </c>
      <c r="M93">
        <v>3002415</v>
      </c>
      <c r="N93" t="s">
        <v>24</v>
      </c>
      <c r="O93">
        <v>87321</v>
      </c>
      <c r="P93">
        <v>310</v>
      </c>
      <c r="Q93">
        <v>2120</v>
      </c>
      <c r="R93">
        <v>0</v>
      </c>
    </row>
    <row r="94" spans="1:18" x14ac:dyDescent="0.25">
      <c r="A94" t="s">
        <v>211</v>
      </c>
      <c r="B94" t="s">
        <v>212</v>
      </c>
      <c r="C94" t="s">
        <v>19</v>
      </c>
      <c r="E94">
        <v>900</v>
      </c>
      <c r="H94" t="s">
        <v>38</v>
      </c>
      <c r="I94" t="s">
        <v>21</v>
      </c>
      <c r="J94" t="s">
        <v>21</v>
      </c>
      <c r="K94" t="s">
        <v>22</v>
      </c>
      <c r="L94" t="s">
        <v>23</v>
      </c>
      <c r="M94">
        <v>3006652</v>
      </c>
      <c r="N94" t="s">
        <v>24</v>
      </c>
      <c r="O94">
        <v>55465</v>
      </c>
      <c r="P94">
        <v>20</v>
      </c>
      <c r="Q94">
        <v>69</v>
      </c>
      <c r="R94">
        <v>0</v>
      </c>
    </row>
    <row r="95" spans="1:18" x14ac:dyDescent="0.25">
      <c r="A95" t="s">
        <v>213</v>
      </c>
      <c r="B95" t="s">
        <v>214</v>
      </c>
      <c r="C95" t="s">
        <v>19</v>
      </c>
      <c r="E95">
        <v>6500</v>
      </c>
      <c r="H95" t="s">
        <v>20</v>
      </c>
      <c r="I95" t="s">
        <v>21</v>
      </c>
      <c r="J95" t="s">
        <v>21</v>
      </c>
      <c r="K95" t="s">
        <v>22</v>
      </c>
      <c r="L95" t="s">
        <v>23</v>
      </c>
      <c r="M95">
        <v>3006690</v>
      </c>
      <c r="N95" t="s">
        <v>24</v>
      </c>
      <c r="O95">
        <v>61972</v>
      </c>
      <c r="P95">
        <v>0</v>
      </c>
      <c r="Q95">
        <v>663</v>
      </c>
      <c r="R95">
        <v>0</v>
      </c>
    </row>
    <row r="96" spans="1:18" x14ac:dyDescent="0.25">
      <c r="A96" t="s">
        <v>215</v>
      </c>
      <c r="B96" t="s">
        <v>216</v>
      </c>
      <c r="C96" t="s">
        <v>19</v>
      </c>
      <c r="E96">
        <v>2773</v>
      </c>
      <c r="F96" t="s">
        <v>49</v>
      </c>
      <c r="G96" s="1">
        <v>30589</v>
      </c>
      <c r="H96" t="s">
        <v>20</v>
      </c>
      <c r="I96" t="s">
        <v>21</v>
      </c>
      <c r="J96" t="s">
        <v>21</v>
      </c>
      <c r="K96" t="s">
        <v>22</v>
      </c>
      <c r="L96" t="s">
        <v>23</v>
      </c>
      <c r="M96">
        <v>3001661</v>
      </c>
      <c r="N96" t="s">
        <v>24</v>
      </c>
      <c r="O96">
        <v>64150</v>
      </c>
      <c r="P96">
        <v>0</v>
      </c>
      <c r="Q96">
        <v>564</v>
      </c>
      <c r="R96">
        <v>0</v>
      </c>
    </row>
    <row r="97" spans="1:18" x14ac:dyDescent="0.25">
      <c r="A97" t="s">
        <v>217</v>
      </c>
      <c r="B97" t="s">
        <v>218</v>
      </c>
      <c r="C97" t="s">
        <v>19</v>
      </c>
      <c r="E97">
        <v>38728</v>
      </c>
      <c r="H97" t="s">
        <v>29</v>
      </c>
      <c r="I97" t="s">
        <v>21</v>
      </c>
      <c r="J97" t="s">
        <v>21</v>
      </c>
      <c r="K97" t="s">
        <v>22</v>
      </c>
      <c r="L97" t="s">
        <v>23</v>
      </c>
      <c r="M97">
        <v>3006655</v>
      </c>
      <c r="N97" t="s">
        <v>24</v>
      </c>
      <c r="O97">
        <v>92250</v>
      </c>
      <c r="P97">
        <v>0</v>
      </c>
      <c r="Q97">
        <v>6483</v>
      </c>
      <c r="R97">
        <v>0</v>
      </c>
    </row>
    <row r="98" spans="1:18" x14ac:dyDescent="0.25">
      <c r="A98" t="s">
        <v>219</v>
      </c>
      <c r="B98" t="s">
        <v>220</v>
      </c>
      <c r="C98" t="s">
        <v>19</v>
      </c>
      <c r="E98">
        <v>7429</v>
      </c>
      <c r="H98" t="s">
        <v>29</v>
      </c>
      <c r="I98" t="s">
        <v>21</v>
      </c>
      <c r="J98" t="s">
        <v>21</v>
      </c>
      <c r="K98" t="s">
        <v>22</v>
      </c>
      <c r="L98" t="s">
        <v>23</v>
      </c>
      <c r="M98">
        <v>3001850</v>
      </c>
      <c r="N98" t="s">
        <v>24</v>
      </c>
      <c r="O98">
        <v>71613</v>
      </c>
      <c r="P98">
        <v>0</v>
      </c>
      <c r="Q98">
        <v>1326</v>
      </c>
      <c r="R98">
        <v>0</v>
      </c>
    </row>
    <row r="99" spans="1:18" x14ac:dyDescent="0.25">
      <c r="A99" t="s">
        <v>221</v>
      </c>
      <c r="B99" t="s">
        <v>222</v>
      </c>
      <c r="C99" t="s">
        <v>19</v>
      </c>
      <c r="E99">
        <v>24280</v>
      </c>
      <c r="F99" t="s">
        <v>49</v>
      </c>
      <c r="G99" s="1">
        <v>32561</v>
      </c>
      <c r="H99" t="s">
        <v>29</v>
      </c>
      <c r="I99" t="s">
        <v>21</v>
      </c>
      <c r="J99" t="s">
        <v>21</v>
      </c>
      <c r="K99" t="s">
        <v>22</v>
      </c>
      <c r="L99" t="s">
        <v>23</v>
      </c>
      <c r="M99">
        <v>3002468</v>
      </c>
      <c r="N99" t="s">
        <v>24</v>
      </c>
      <c r="O99">
        <v>88973</v>
      </c>
      <c r="P99">
        <v>0</v>
      </c>
      <c r="Q99">
        <v>2890</v>
      </c>
      <c r="R99">
        <v>0</v>
      </c>
    </row>
    <row r="100" spans="1:18" x14ac:dyDescent="0.25">
      <c r="A100" t="s">
        <v>223</v>
      </c>
      <c r="B100" t="s">
        <v>224</v>
      </c>
      <c r="C100" t="s">
        <v>19</v>
      </c>
      <c r="E100">
        <v>66350</v>
      </c>
      <c r="F100" t="s">
        <v>49</v>
      </c>
      <c r="G100" s="1">
        <v>24654</v>
      </c>
      <c r="H100" t="s">
        <v>29</v>
      </c>
      <c r="I100" t="s">
        <v>21</v>
      </c>
      <c r="J100" t="s">
        <v>21</v>
      </c>
      <c r="K100" t="s">
        <v>22</v>
      </c>
      <c r="L100" t="s">
        <v>23</v>
      </c>
      <c r="M100">
        <v>3006646</v>
      </c>
      <c r="N100" t="s">
        <v>24</v>
      </c>
      <c r="O100">
        <v>35876</v>
      </c>
      <c r="P100">
        <v>3660</v>
      </c>
      <c r="Q100">
        <v>9576</v>
      </c>
      <c r="R100">
        <v>0</v>
      </c>
    </row>
    <row r="101" spans="1:18" x14ac:dyDescent="0.25">
      <c r="A101" t="s">
        <v>225</v>
      </c>
      <c r="B101" t="s">
        <v>226</v>
      </c>
      <c r="C101" t="s">
        <v>19</v>
      </c>
      <c r="E101">
        <v>12970</v>
      </c>
      <c r="H101" t="s">
        <v>29</v>
      </c>
      <c r="I101" t="s">
        <v>21</v>
      </c>
      <c r="J101" t="s">
        <v>21</v>
      </c>
      <c r="K101" t="s">
        <v>22</v>
      </c>
      <c r="L101" t="s">
        <v>23</v>
      </c>
      <c r="M101">
        <v>3001849</v>
      </c>
      <c r="N101" t="s">
        <v>24</v>
      </c>
      <c r="O101">
        <v>71610</v>
      </c>
      <c r="P101">
        <v>531</v>
      </c>
      <c r="Q101">
        <v>1422</v>
      </c>
      <c r="R101">
        <v>0</v>
      </c>
    </row>
    <row r="102" spans="1:18" x14ac:dyDescent="0.25">
      <c r="A102" t="s">
        <v>227</v>
      </c>
      <c r="B102" t="s">
        <v>228</v>
      </c>
      <c r="C102" t="s">
        <v>19</v>
      </c>
      <c r="E102">
        <v>6104</v>
      </c>
      <c r="H102" t="s">
        <v>20</v>
      </c>
      <c r="I102" t="s">
        <v>21</v>
      </c>
      <c r="J102" t="s">
        <v>21</v>
      </c>
      <c r="K102" t="s">
        <v>22</v>
      </c>
      <c r="L102" t="s">
        <v>23</v>
      </c>
      <c r="M102">
        <v>3027216</v>
      </c>
      <c r="N102" t="s">
        <v>24</v>
      </c>
      <c r="O102">
        <v>55562</v>
      </c>
      <c r="P102">
        <v>50</v>
      </c>
      <c r="Q102">
        <v>752</v>
      </c>
      <c r="R102">
        <v>0</v>
      </c>
    </row>
    <row r="103" spans="1:18" x14ac:dyDescent="0.25">
      <c r="A103" t="s">
        <v>229</v>
      </c>
      <c r="B103" t="s">
        <v>230</v>
      </c>
      <c r="C103" t="s">
        <v>19</v>
      </c>
      <c r="E103">
        <v>710</v>
      </c>
      <c r="H103" t="s">
        <v>29</v>
      </c>
      <c r="I103" t="s">
        <v>21</v>
      </c>
      <c r="J103" t="s">
        <v>21</v>
      </c>
      <c r="K103" t="s">
        <v>22</v>
      </c>
      <c r="L103" t="s">
        <v>23</v>
      </c>
      <c r="M103">
        <v>3001315</v>
      </c>
      <c r="N103" t="s">
        <v>24</v>
      </c>
      <c r="O103">
        <v>79572</v>
      </c>
      <c r="P103">
        <v>0</v>
      </c>
      <c r="Q103">
        <v>144</v>
      </c>
      <c r="R103">
        <v>0</v>
      </c>
    </row>
    <row r="104" spans="1:18" x14ac:dyDescent="0.25">
      <c r="A104" t="s">
        <v>231</v>
      </c>
      <c r="B104" t="s">
        <v>232</v>
      </c>
      <c r="C104" t="s">
        <v>19</v>
      </c>
      <c r="E104">
        <v>22795</v>
      </c>
      <c r="F104" t="s">
        <v>49</v>
      </c>
      <c r="G104" s="1">
        <v>25569</v>
      </c>
      <c r="H104" t="s">
        <v>20</v>
      </c>
      <c r="I104" t="s">
        <v>21</v>
      </c>
      <c r="J104" t="s">
        <v>21</v>
      </c>
      <c r="K104" t="s">
        <v>22</v>
      </c>
      <c r="L104" t="s">
        <v>23</v>
      </c>
      <c r="M104">
        <v>3001316</v>
      </c>
      <c r="N104" t="s">
        <v>24</v>
      </c>
      <c r="O104">
        <v>79574</v>
      </c>
      <c r="P104">
        <v>1562</v>
      </c>
      <c r="Q104">
        <v>1998</v>
      </c>
      <c r="R104">
        <v>0</v>
      </c>
    </row>
    <row r="105" spans="1:18" x14ac:dyDescent="0.25">
      <c r="A105" t="s">
        <v>233</v>
      </c>
      <c r="B105" t="s">
        <v>234</v>
      </c>
      <c r="C105" t="s">
        <v>19</v>
      </c>
      <c r="E105">
        <v>19509</v>
      </c>
      <c r="H105" t="s">
        <v>29</v>
      </c>
      <c r="I105" t="s">
        <v>21</v>
      </c>
      <c r="J105" t="s">
        <v>21</v>
      </c>
      <c r="K105" t="s">
        <v>22</v>
      </c>
      <c r="L105" t="s">
        <v>23</v>
      </c>
      <c r="M105">
        <v>3026964</v>
      </c>
      <c r="N105" t="s">
        <v>24</v>
      </c>
      <c r="O105">
        <v>92252</v>
      </c>
      <c r="P105">
        <v>0</v>
      </c>
      <c r="Q105">
        <v>3105</v>
      </c>
      <c r="R105">
        <v>0</v>
      </c>
    </row>
    <row r="106" spans="1:18" x14ac:dyDescent="0.25">
      <c r="A106" t="s">
        <v>235</v>
      </c>
      <c r="B106" t="s">
        <v>236</v>
      </c>
      <c r="C106" t="s">
        <v>19</v>
      </c>
      <c r="E106">
        <v>40</v>
      </c>
      <c r="H106" t="s">
        <v>38</v>
      </c>
      <c r="I106" t="s">
        <v>21</v>
      </c>
      <c r="J106" t="s">
        <v>21</v>
      </c>
      <c r="K106" t="s">
        <v>22</v>
      </c>
      <c r="L106" t="s">
        <v>23</v>
      </c>
      <c r="M106">
        <v>3001688</v>
      </c>
      <c r="N106" t="s">
        <v>24</v>
      </c>
      <c r="O106">
        <v>62069</v>
      </c>
      <c r="P106">
        <v>0</v>
      </c>
      <c r="Q106">
        <v>12</v>
      </c>
      <c r="R106">
        <v>0</v>
      </c>
    </row>
    <row r="107" spans="1:18" x14ac:dyDescent="0.25">
      <c r="A107" t="s">
        <v>237</v>
      </c>
      <c r="B107" t="s">
        <v>238</v>
      </c>
      <c r="C107" t="s">
        <v>19</v>
      </c>
      <c r="E107">
        <v>17335</v>
      </c>
      <c r="H107" t="s">
        <v>29</v>
      </c>
      <c r="I107" t="s">
        <v>21</v>
      </c>
      <c r="J107" t="s">
        <v>21</v>
      </c>
      <c r="K107" t="s">
        <v>22</v>
      </c>
      <c r="L107" t="s">
        <v>23</v>
      </c>
      <c r="M107">
        <v>3006590</v>
      </c>
      <c r="N107" t="s">
        <v>24</v>
      </c>
      <c r="O107">
        <v>92248</v>
      </c>
      <c r="P107">
        <v>528</v>
      </c>
      <c r="Q107">
        <v>2429</v>
      </c>
      <c r="R107">
        <v>0</v>
      </c>
    </row>
    <row r="108" spans="1:18" x14ac:dyDescent="0.25">
      <c r="A108" t="s">
        <v>239</v>
      </c>
      <c r="B108" t="s">
        <v>240</v>
      </c>
      <c r="C108" t="s">
        <v>19</v>
      </c>
      <c r="E108">
        <v>53560</v>
      </c>
      <c r="F108" t="s">
        <v>49</v>
      </c>
      <c r="G108" s="1">
        <v>24916</v>
      </c>
      <c r="H108" t="s">
        <v>20</v>
      </c>
      <c r="I108" t="s">
        <v>21</v>
      </c>
      <c r="J108" t="s">
        <v>21</v>
      </c>
      <c r="K108" t="s">
        <v>22</v>
      </c>
      <c r="L108" t="s">
        <v>23</v>
      </c>
      <c r="M108">
        <v>3024264</v>
      </c>
      <c r="N108" t="s">
        <v>24</v>
      </c>
      <c r="O108">
        <v>55497</v>
      </c>
      <c r="P108">
        <v>1450</v>
      </c>
      <c r="Q108">
        <v>7478</v>
      </c>
      <c r="R108">
        <v>0</v>
      </c>
    </row>
    <row r="109" spans="1:18" x14ac:dyDescent="0.25">
      <c r="A109" t="s">
        <v>241</v>
      </c>
      <c r="B109" t="s">
        <v>242</v>
      </c>
      <c r="C109" t="s">
        <v>19</v>
      </c>
      <c r="E109">
        <v>7410</v>
      </c>
      <c r="H109" t="s">
        <v>29</v>
      </c>
      <c r="I109" t="s">
        <v>21</v>
      </c>
      <c r="J109" t="s">
        <v>21</v>
      </c>
      <c r="K109" t="s">
        <v>22</v>
      </c>
      <c r="L109" t="s">
        <v>23</v>
      </c>
      <c r="M109">
        <v>3025308</v>
      </c>
      <c r="N109" t="s">
        <v>24</v>
      </c>
      <c r="O109">
        <v>56257</v>
      </c>
      <c r="P109">
        <v>63</v>
      </c>
      <c r="Q109">
        <v>756</v>
      </c>
      <c r="R109">
        <v>0</v>
      </c>
    </row>
    <row r="110" spans="1:18" x14ac:dyDescent="0.25">
      <c r="A110" t="s">
        <v>243</v>
      </c>
      <c r="B110" t="s">
        <v>244</v>
      </c>
      <c r="C110" t="s">
        <v>19</v>
      </c>
      <c r="E110">
        <v>36694</v>
      </c>
      <c r="F110" t="s">
        <v>49</v>
      </c>
      <c r="G110" s="1">
        <v>24740</v>
      </c>
      <c r="H110" t="s">
        <v>29</v>
      </c>
      <c r="I110" t="s">
        <v>21</v>
      </c>
      <c r="J110" t="s">
        <v>21</v>
      </c>
      <c r="K110" t="s">
        <v>22</v>
      </c>
      <c r="L110" t="s">
        <v>23</v>
      </c>
      <c r="M110">
        <v>3001380</v>
      </c>
      <c r="N110" t="s">
        <v>24</v>
      </c>
      <c r="O110">
        <v>62001</v>
      </c>
      <c r="P110">
        <v>1605</v>
      </c>
      <c r="Q110">
        <v>6646</v>
      </c>
      <c r="R110">
        <v>0</v>
      </c>
    </row>
    <row r="111" spans="1:18" x14ac:dyDescent="0.25">
      <c r="A111" t="s">
        <v>245</v>
      </c>
      <c r="B111" t="s">
        <v>246</v>
      </c>
      <c r="C111" t="s">
        <v>19</v>
      </c>
      <c r="E111">
        <v>5119</v>
      </c>
      <c r="H111" t="s">
        <v>29</v>
      </c>
      <c r="I111" t="s">
        <v>21</v>
      </c>
      <c r="J111" t="s">
        <v>21</v>
      </c>
      <c r="K111" t="s">
        <v>22</v>
      </c>
      <c r="L111" t="s">
        <v>23</v>
      </c>
      <c r="M111">
        <v>3024715</v>
      </c>
      <c r="N111" t="s">
        <v>24</v>
      </c>
      <c r="O111">
        <v>62015</v>
      </c>
      <c r="P111">
        <v>242</v>
      </c>
      <c r="Q111">
        <v>692</v>
      </c>
      <c r="R111">
        <v>0</v>
      </c>
    </row>
    <row r="112" spans="1:18" x14ac:dyDescent="0.25">
      <c r="A112" t="s">
        <v>247</v>
      </c>
      <c r="B112" t="s">
        <v>248</v>
      </c>
      <c r="C112" t="s">
        <v>19</v>
      </c>
      <c r="E112">
        <v>5510</v>
      </c>
      <c r="H112" t="s">
        <v>29</v>
      </c>
      <c r="I112" t="s">
        <v>21</v>
      </c>
      <c r="J112" t="s">
        <v>21</v>
      </c>
      <c r="K112" t="s">
        <v>22</v>
      </c>
      <c r="L112" t="s">
        <v>23</v>
      </c>
      <c r="M112">
        <v>3027153</v>
      </c>
      <c r="N112" t="s">
        <v>24</v>
      </c>
      <c r="O112">
        <v>79590</v>
      </c>
      <c r="P112">
        <v>104</v>
      </c>
      <c r="Q112">
        <v>698</v>
      </c>
      <c r="R112">
        <v>0</v>
      </c>
    </row>
    <row r="113" spans="1:18" x14ac:dyDescent="0.25">
      <c r="A113" t="s">
        <v>249</v>
      </c>
      <c r="B113" t="s">
        <v>250</v>
      </c>
      <c r="C113" t="s">
        <v>19</v>
      </c>
      <c r="E113">
        <v>7550</v>
      </c>
      <c r="H113" t="s">
        <v>38</v>
      </c>
      <c r="I113" t="s">
        <v>21</v>
      </c>
      <c r="J113" t="s">
        <v>21</v>
      </c>
      <c r="K113" t="s">
        <v>22</v>
      </c>
      <c r="L113" t="s">
        <v>23</v>
      </c>
      <c r="M113">
        <v>3006716</v>
      </c>
      <c r="N113" t="s">
        <v>24</v>
      </c>
      <c r="O113">
        <v>61978</v>
      </c>
      <c r="P113">
        <v>0</v>
      </c>
      <c r="Q113">
        <v>924</v>
      </c>
      <c r="R113">
        <v>0</v>
      </c>
    </row>
    <row r="114" spans="1:18" x14ac:dyDescent="0.25">
      <c r="A114" t="s">
        <v>251</v>
      </c>
      <c r="B114" t="s">
        <v>252</v>
      </c>
      <c r="C114" t="s">
        <v>19</v>
      </c>
      <c r="E114">
        <v>435</v>
      </c>
      <c r="H114" t="s">
        <v>38</v>
      </c>
      <c r="I114" t="s">
        <v>21</v>
      </c>
      <c r="J114" t="s">
        <v>21</v>
      </c>
      <c r="K114" t="s">
        <v>22</v>
      </c>
      <c r="L114" t="s">
        <v>23</v>
      </c>
      <c r="M114">
        <v>3002575</v>
      </c>
      <c r="N114" t="s">
        <v>24</v>
      </c>
      <c r="O114">
        <v>94544</v>
      </c>
      <c r="P114">
        <v>0</v>
      </c>
      <c r="Q114">
        <v>68</v>
      </c>
      <c r="R114">
        <v>0</v>
      </c>
    </row>
    <row r="115" spans="1:18" x14ac:dyDescent="0.25">
      <c r="A115" t="s">
        <v>253</v>
      </c>
      <c r="B115" t="s">
        <v>254</v>
      </c>
      <c r="C115" t="s">
        <v>19</v>
      </c>
      <c r="E115">
        <v>320</v>
      </c>
      <c r="H115" t="s">
        <v>20</v>
      </c>
      <c r="I115" t="s">
        <v>21</v>
      </c>
      <c r="J115" t="s">
        <v>21</v>
      </c>
      <c r="K115" t="s">
        <v>22</v>
      </c>
      <c r="L115" t="s">
        <v>23</v>
      </c>
      <c r="M115">
        <v>3001890</v>
      </c>
      <c r="N115" t="s">
        <v>24</v>
      </c>
      <c r="O115">
        <v>79577</v>
      </c>
      <c r="P115">
        <v>0</v>
      </c>
      <c r="Q115">
        <v>57</v>
      </c>
      <c r="R115">
        <v>0</v>
      </c>
    </row>
    <row r="116" spans="1:18" x14ac:dyDescent="0.25">
      <c r="A116" t="s">
        <v>255</v>
      </c>
      <c r="B116" t="s">
        <v>256</v>
      </c>
      <c r="C116" t="s">
        <v>19</v>
      </c>
      <c r="E116">
        <v>6817</v>
      </c>
      <c r="H116" t="s">
        <v>38</v>
      </c>
      <c r="I116" t="s">
        <v>21</v>
      </c>
      <c r="J116" t="s">
        <v>21</v>
      </c>
      <c r="K116" t="s">
        <v>22</v>
      </c>
      <c r="L116" t="s">
        <v>23</v>
      </c>
      <c r="M116">
        <v>3000377</v>
      </c>
      <c r="N116" t="s">
        <v>24</v>
      </c>
      <c r="O116">
        <v>61931</v>
      </c>
      <c r="P116">
        <v>0</v>
      </c>
      <c r="Q116">
        <v>811</v>
      </c>
      <c r="R116">
        <v>0</v>
      </c>
    </row>
    <row r="117" spans="1:18" x14ac:dyDescent="0.25">
      <c r="A117" t="s">
        <v>257</v>
      </c>
      <c r="B117" t="s">
        <v>258</v>
      </c>
      <c r="C117" t="s">
        <v>19</v>
      </c>
      <c r="E117">
        <v>22523</v>
      </c>
      <c r="H117" t="s">
        <v>20</v>
      </c>
      <c r="I117" t="s">
        <v>21</v>
      </c>
      <c r="J117" t="s">
        <v>21</v>
      </c>
      <c r="K117" t="s">
        <v>22</v>
      </c>
      <c r="L117" t="s">
        <v>23</v>
      </c>
      <c r="M117">
        <v>3001303</v>
      </c>
      <c r="N117" t="s">
        <v>24</v>
      </c>
      <c r="O117">
        <v>55475</v>
      </c>
      <c r="P117">
        <v>0</v>
      </c>
      <c r="Q117">
        <v>2765</v>
      </c>
      <c r="R117">
        <v>0</v>
      </c>
    </row>
    <row r="118" spans="1:18" x14ac:dyDescent="0.25">
      <c r="A118" t="s">
        <v>259</v>
      </c>
      <c r="B118" t="s">
        <v>260</v>
      </c>
      <c r="C118" t="s">
        <v>19</v>
      </c>
      <c r="E118">
        <v>59867</v>
      </c>
      <c r="H118" t="s">
        <v>29</v>
      </c>
      <c r="I118" t="s">
        <v>21</v>
      </c>
      <c r="J118" t="s">
        <v>21</v>
      </c>
      <c r="K118" t="s">
        <v>22</v>
      </c>
      <c r="L118" t="s">
        <v>23</v>
      </c>
      <c r="M118">
        <v>3027196</v>
      </c>
      <c r="N118" t="s">
        <v>24</v>
      </c>
      <c r="O118">
        <v>92254</v>
      </c>
      <c r="P118">
        <v>0</v>
      </c>
      <c r="Q118">
        <v>7728</v>
      </c>
      <c r="R118">
        <v>0</v>
      </c>
    </row>
    <row r="119" spans="1:18" x14ac:dyDescent="0.25">
      <c r="A119" t="s">
        <v>261</v>
      </c>
      <c r="B119" t="s">
        <v>262</v>
      </c>
      <c r="C119" t="s">
        <v>19</v>
      </c>
      <c r="E119">
        <v>19985</v>
      </c>
      <c r="H119" t="s">
        <v>20</v>
      </c>
      <c r="I119" t="s">
        <v>21</v>
      </c>
      <c r="J119" t="s">
        <v>21</v>
      </c>
      <c r="K119" t="s">
        <v>22</v>
      </c>
      <c r="L119" t="s">
        <v>23</v>
      </c>
      <c r="M119">
        <v>3027338</v>
      </c>
      <c r="N119" t="s">
        <v>24</v>
      </c>
      <c r="O119">
        <v>97553</v>
      </c>
      <c r="P119">
        <v>0</v>
      </c>
      <c r="Q119">
        <v>4028</v>
      </c>
      <c r="R119">
        <v>0</v>
      </c>
    </row>
    <row r="120" spans="1:18" x14ac:dyDescent="0.25">
      <c r="A120" t="s">
        <v>263</v>
      </c>
      <c r="B120" t="s">
        <v>264</v>
      </c>
      <c r="C120" t="s">
        <v>19</v>
      </c>
      <c r="E120">
        <v>18416</v>
      </c>
      <c r="H120" t="s">
        <v>29</v>
      </c>
      <c r="I120" t="s">
        <v>21</v>
      </c>
      <c r="J120" t="s">
        <v>21</v>
      </c>
      <c r="K120" t="s">
        <v>22</v>
      </c>
      <c r="L120" t="s">
        <v>23</v>
      </c>
      <c r="M120">
        <v>3001955</v>
      </c>
      <c r="N120" t="s">
        <v>24</v>
      </c>
      <c r="O120">
        <v>79527</v>
      </c>
      <c r="P120">
        <v>0</v>
      </c>
      <c r="Q120">
        <v>2422</v>
      </c>
      <c r="R120">
        <v>2422</v>
      </c>
    </row>
    <row r="121" spans="1:18" x14ac:dyDescent="0.25">
      <c r="A121" t="s">
        <v>265</v>
      </c>
      <c r="B121" t="s">
        <v>266</v>
      </c>
      <c r="C121" t="s">
        <v>19</v>
      </c>
      <c r="E121">
        <v>1214</v>
      </c>
      <c r="H121" t="s">
        <v>20</v>
      </c>
      <c r="I121" t="s">
        <v>21</v>
      </c>
      <c r="J121" t="s">
        <v>21</v>
      </c>
      <c r="K121" t="s">
        <v>22</v>
      </c>
      <c r="L121" t="s">
        <v>23</v>
      </c>
      <c r="M121">
        <v>3000395</v>
      </c>
      <c r="N121" t="s">
        <v>24</v>
      </c>
      <c r="O121">
        <v>61934</v>
      </c>
      <c r="P121">
        <v>0</v>
      </c>
      <c r="Q121">
        <v>326</v>
      </c>
      <c r="R121">
        <v>0</v>
      </c>
    </row>
    <row r="122" spans="1:18" x14ac:dyDescent="0.25">
      <c r="A122" t="s">
        <v>267</v>
      </c>
      <c r="B122" t="s">
        <v>268</v>
      </c>
      <c r="C122" t="s">
        <v>19</v>
      </c>
      <c r="E122">
        <v>880</v>
      </c>
      <c r="H122" t="s">
        <v>38</v>
      </c>
      <c r="I122" t="s">
        <v>21</v>
      </c>
      <c r="J122" t="s">
        <v>21</v>
      </c>
      <c r="K122" t="s">
        <v>22</v>
      </c>
      <c r="L122" t="s">
        <v>23</v>
      </c>
      <c r="M122">
        <v>3006663</v>
      </c>
      <c r="N122" t="s">
        <v>24</v>
      </c>
      <c r="O122">
        <v>50137</v>
      </c>
      <c r="P122">
        <v>0</v>
      </c>
      <c r="Q122">
        <v>216</v>
      </c>
      <c r="R122">
        <v>0</v>
      </c>
    </row>
    <row r="123" spans="1:18" x14ac:dyDescent="0.25">
      <c r="A123" t="s">
        <v>269</v>
      </c>
      <c r="B123" t="s">
        <v>270</v>
      </c>
      <c r="C123" t="s">
        <v>19</v>
      </c>
      <c r="E123">
        <v>5400</v>
      </c>
      <c r="H123" t="s">
        <v>29</v>
      </c>
      <c r="I123" t="s">
        <v>21</v>
      </c>
      <c r="J123" t="s">
        <v>21</v>
      </c>
      <c r="K123" t="s">
        <v>22</v>
      </c>
      <c r="L123" t="s">
        <v>23</v>
      </c>
      <c r="M123">
        <v>3020341</v>
      </c>
      <c r="N123" t="s">
        <v>24</v>
      </c>
      <c r="O123">
        <v>55459</v>
      </c>
      <c r="P123">
        <v>0</v>
      </c>
      <c r="Q123">
        <v>1373</v>
      </c>
      <c r="R123">
        <v>0</v>
      </c>
    </row>
    <row r="124" spans="1:18" x14ac:dyDescent="0.25">
      <c r="A124" t="s">
        <v>271</v>
      </c>
      <c r="B124" t="s">
        <v>272</v>
      </c>
      <c r="C124" t="s">
        <v>19</v>
      </c>
      <c r="E124">
        <v>3200</v>
      </c>
      <c r="H124" t="s">
        <v>29</v>
      </c>
      <c r="I124" t="s">
        <v>21</v>
      </c>
      <c r="J124" t="s">
        <v>21</v>
      </c>
      <c r="K124" t="s">
        <v>22</v>
      </c>
      <c r="L124" t="s">
        <v>23</v>
      </c>
      <c r="M124">
        <v>3006593</v>
      </c>
      <c r="N124" t="s">
        <v>24</v>
      </c>
      <c r="O124">
        <v>79580</v>
      </c>
      <c r="P124">
        <v>0</v>
      </c>
      <c r="Q124">
        <v>744</v>
      </c>
      <c r="R124">
        <v>0</v>
      </c>
    </row>
    <row r="125" spans="1:18" x14ac:dyDescent="0.25">
      <c r="A125" t="s">
        <v>273</v>
      </c>
      <c r="B125" t="s">
        <v>274</v>
      </c>
      <c r="C125" t="s">
        <v>19</v>
      </c>
      <c r="E125">
        <v>1280</v>
      </c>
      <c r="H125" t="s">
        <v>38</v>
      </c>
      <c r="I125" t="s">
        <v>21</v>
      </c>
      <c r="J125" t="s">
        <v>21</v>
      </c>
      <c r="K125" t="s">
        <v>22</v>
      </c>
      <c r="L125" t="s">
        <v>23</v>
      </c>
      <c r="M125">
        <v>3025467</v>
      </c>
      <c r="N125" t="s">
        <v>24</v>
      </c>
      <c r="O125">
        <v>62016</v>
      </c>
      <c r="P125">
        <v>0</v>
      </c>
      <c r="Q125">
        <v>287</v>
      </c>
      <c r="R125">
        <v>0</v>
      </c>
    </row>
    <row r="126" spans="1:18" x14ac:dyDescent="0.25">
      <c r="A126" t="s">
        <v>275</v>
      </c>
      <c r="B126" t="s">
        <v>276</v>
      </c>
      <c r="C126" t="s">
        <v>19</v>
      </c>
      <c r="E126">
        <v>2658</v>
      </c>
      <c r="F126" t="s">
        <v>102</v>
      </c>
      <c r="G126" s="1">
        <v>33087</v>
      </c>
      <c r="H126" t="s">
        <v>20</v>
      </c>
      <c r="I126" t="s">
        <v>21</v>
      </c>
      <c r="J126" t="s">
        <v>21</v>
      </c>
      <c r="K126" t="s">
        <v>22</v>
      </c>
      <c r="L126" t="s">
        <v>23</v>
      </c>
      <c r="M126">
        <v>3006630</v>
      </c>
      <c r="N126" t="s">
        <v>24</v>
      </c>
      <c r="O126">
        <v>61959</v>
      </c>
      <c r="P126">
        <v>0</v>
      </c>
      <c r="Q126">
        <v>560</v>
      </c>
      <c r="R126">
        <v>0</v>
      </c>
    </row>
    <row r="127" spans="1:18" x14ac:dyDescent="0.25">
      <c r="A127" t="s">
        <v>277</v>
      </c>
      <c r="B127" t="s">
        <v>278</v>
      </c>
      <c r="C127" t="s">
        <v>19</v>
      </c>
      <c r="E127">
        <v>2280</v>
      </c>
      <c r="H127" t="s">
        <v>20</v>
      </c>
      <c r="I127" t="s">
        <v>21</v>
      </c>
      <c r="J127" t="s">
        <v>21</v>
      </c>
      <c r="K127" t="s">
        <v>22</v>
      </c>
      <c r="L127" t="s">
        <v>23</v>
      </c>
      <c r="M127">
        <v>3021308</v>
      </c>
      <c r="N127" t="s">
        <v>24</v>
      </c>
      <c r="O127">
        <v>50159</v>
      </c>
      <c r="P127">
        <v>0</v>
      </c>
      <c r="Q127">
        <v>541</v>
      </c>
      <c r="R127">
        <v>0</v>
      </c>
    </row>
    <row r="128" spans="1:18" x14ac:dyDescent="0.25">
      <c r="A128" t="s">
        <v>279</v>
      </c>
      <c r="B128" t="s">
        <v>280</v>
      </c>
      <c r="C128" t="s">
        <v>19</v>
      </c>
      <c r="E128">
        <v>4091</v>
      </c>
      <c r="H128" t="s">
        <v>20</v>
      </c>
      <c r="I128" t="s">
        <v>21</v>
      </c>
      <c r="J128" t="s">
        <v>21</v>
      </c>
      <c r="K128" t="s">
        <v>22</v>
      </c>
      <c r="L128" t="s">
        <v>23</v>
      </c>
      <c r="M128">
        <v>3001554</v>
      </c>
      <c r="N128" t="s">
        <v>24</v>
      </c>
      <c r="O128">
        <v>57716</v>
      </c>
      <c r="P128">
        <v>0</v>
      </c>
      <c r="Q128">
        <v>797</v>
      </c>
      <c r="R128">
        <v>0</v>
      </c>
    </row>
    <row r="129" spans="1:18" x14ac:dyDescent="0.25">
      <c r="A129" t="s">
        <v>281</v>
      </c>
      <c r="B129" t="s">
        <v>282</v>
      </c>
      <c r="C129" t="s">
        <v>19</v>
      </c>
      <c r="E129">
        <v>4735</v>
      </c>
      <c r="H129" t="s">
        <v>20</v>
      </c>
      <c r="I129" t="s">
        <v>21</v>
      </c>
      <c r="J129" t="s">
        <v>21</v>
      </c>
      <c r="K129" t="s">
        <v>22</v>
      </c>
      <c r="L129" t="s">
        <v>23</v>
      </c>
      <c r="M129">
        <v>3006687</v>
      </c>
      <c r="N129" t="s">
        <v>24</v>
      </c>
      <c r="O129">
        <v>50155</v>
      </c>
      <c r="P129">
        <v>0</v>
      </c>
      <c r="Q129">
        <v>1277</v>
      </c>
      <c r="R129">
        <v>0</v>
      </c>
    </row>
    <row r="130" spans="1:18" x14ac:dyDescent="0.25">
      <c r="A130" t="s">
        <v>283</v>
      </c>
      <c r="B130" t="s">
        <v>284</v>
      </c>
      <c r="C130" t="s">
        <v>19</v>
      </c>
      <c r="E130">
        <v>2679</v>
      </c>
      <c r="H130" t="s">
        <v>20</v>
      </c>
      <c r="I130" t="s">
        <v>21</v>
      </c>
      <c r="J130" t="s">
        <v>21</v>
      </c>
      <c r="K130" t="s">
        <v>22</v>
      </c>
      <c r="L130" t="s">
        <v>23</v>
      </c>
      <c r="M130">
        <v>3006572</v>
      </c>
      <c r="N130" t="s">
        <v>24</v>
      </c>
      <c r="O130">
        <v>55486</v>
      </c>
      <c r="P130">
        <v>0</v>
      </c>
      <c r="Q130">
        <v>667</v>
      </c>
      <c r="R130">
        <v>0</v>
      </c>
    </row>
    <row r="131" spans="1:18" x14ac:dyDescent="0.25">
      <c r="A131" t="s">
        <v>285</v>
      </c>
      <c r="B131" t="s">
        <v>286</v>
      </c>
      <c r="C131" t="s">
        <v>19</v>
      </c>
      <c r="E131">
        <v>2720</v>
      </c>
      <c r="H131" t="s">
        <v>38</v>
      </c>
      <c r="I131" t="s">
        <v>21</v>
      </c>
      <c r="J131" t="s">
        <v>21</v>
      </c>
      <c r="K131" t="s">
        <v>22</v>
      </c>
      <c r="L131" t="s">
        <v>23</v>
      </c>
      <c r="M131">
        <v>3001695</v>
      </c>
      <c r="N131" t="s">
        <v>24</v>
      </c>
      <c r="O131">
        <v>62484</v>
      </c>
      <c r="P131">
        <v>0</v>
      </c>
      <c r="Q131">
        <v>408</v>
      </c>
      <c r="R131">
        <v>0</v>
      </c>
    </row>
    <row r="132" spans="1:18" x14ac:dyDescent="0.25">
      <c r="A132" t="s">
        <v>287</v>
      </c>
      <c r="B132" t="s">
        <v>288</v>
      </c>
      <c r="C132" t="s">
        <v>19</v>
      </c>
      <c r="E132">
        <v>4480</v>
      </c>
      <c r="H132" t="s">
        <v>20</v>
      </c>
      <c r="I132" t="s">
        <v>21</v>
      </c>
      <c r="J132" t="s">
        <v>21</v>
      </c>
      <c r="K132" t="s">
        <v>22</v>
      </c>
      <c r="L132" t="s">
        <v>23</v>
      </c>
      <c r="M132">
        <v>3006668</v>
      </c>
      <c r="N132" t="s">
        <v>24</v>
      </c>
      <c r="O132">
        <v>55472</v>
      </c>
      <c r="P132">
        <v>0</v>
      </c>
      <c r="Q132">
        <v>1458</v>
      </c>
      <c r="R132">
        <v>0</v>
      </c>
    </row>
    <row r="133" spans="1:18" x14ac:dyDescent="0.25">
      <c r="A133" t="s">
        <v>289</v>
      </c>
      <c r="B133" t="s">
        <v>290</v>
      </c>
      <c r="C133" t="s">
        <v>19</v>
      </c>
      <c r="E133">
        <v>160</v>
      </c>
      <c r="H133" t="s">
        <v>38</v>
      </c>
      <c r="I133" t="s">
        <v>21</v>
      </c>
      <c r="J133" t="s">
        <v>21</v>
      </c>
      <c r="K133" t="s">
        <v>22</v>
      </c>
      <c r="L133" t="s">
        <v>23</v>
      </c>
      <c r="M133">
        <v>3000489</v>
      </c>
      <c r="N133" t="s">
        <v>24</v>
      </c>
      <c r="O133">
        <v>61935</v>
      </c>
      <c r="P133">
        <v>0</v>
      </c>
      <c r="Q133">
        <v>36</v>
      </c>
      <c r="R133">
        <v>0</v>
      </c>
    </row>
    <row r="134" spans="1:18" x14ac:dyDescent="0.25">
      <c r="A134" t="s">
        <v>291</v>
      </c>
      <c r="B134" t="s">
        <v>292</v>
      </c>
      <c r="C134" t="s">
        <v>19</v>
      </c>
      <c r="E134">
        <v>370</v>
      </c>
      <c r="H134" t="s">
        <v>29</v>
      </c>
      <c r="I134" t="s">
        <v>21</v>
      </c>
      <c r="J134" t="s">
        <v>21</v>
      </c>
      <c r="K134" t="s">
        <v>22</v>
      </c>
      <c r="L134" t="s">
        <v>23</v>
      </c>
      <c r="M134">
        <v>3006584</v>
      </c>
      <c r="N134" t="s">
        <v>24</v>
      </c>
      <c r="O134">
        <v>50138</v>
      </c>
      <c r="P134">
        <v>0</v>
      </c>
      <c r="Q134">
        <v>86</v>
      </c>
      <c r="R134">
        <v>0</v>
      </c>
    </row>
    <row r="135" spans="1:18" x14ac:dyDescent="0.25">
      <c r="A135" t="s">
        <v>293</v>
      </c>
      <c r="B135" t="s">
        <v>294</v>
      </c>
      <c r="C135" t="s">
        <v>19</v>
      </c>
      <c r="E135">
        <v>10343</v>
      </c>
      <c r="H135" t="s">
        <v>20</v>
      </c>
      <c r="I135" t="s">
        <v>21</v>
      </c>
      <c r="J135" t="s">
        <v>21</v>
      </c>
      <c r="K135" t="s">
        <v>22</v>
      </c>
      <c r="L135" t="s">
        <v>23</v>
      </c>
      <c r="M135">
        <v>3021326</v>
      </c>
      <c r="N135" t="s">
        <v>24</v>
      </c>
      <c r="O135">
        <v>55471</v>
      </c>
      <c r="P135">
        <v>0</v>
      </c>
      <c r="Q135">
        <v>2153</v>
      </c>
      <c r="R135">
        <v>0</v>
      </c>
    </row>
    <row r="136" spans="1:18" x14ac:dyDescent="0.25">
      <c r="A136" t="s">
        <v>295</v>
      </c>
      <c r="B136" t="s">
        <v>296</v>
      </c>
      <c r="C136" t="s">
        <v>19</v>
      </c>
      <c r="E136">
        <v>160</v>
      </c>
      <c r="H136" t="s">
        <v>38</v>
      </c>
      <c r="I136" t="s">
        <v>21</v>
      </c>
      <c r="J136" t="s">
        <v>21</v>
      </c>
      <c r="K136" t="s">
        <v>22</v>
      </c>
      <c r="L136" t="s">
        <v>23</v>
      </c>
      <c r="M136">
        <v>3000383</v>
      </c>
      <c r="N136" t="s">
        <v>24</v>
      </c>
      <c r="O136">
        <v>50118</v>
      </c>
      <c r="P136">
        <v>0</v>
      </c>
      <c r="Q136">
        <v>48</v>
      </c>
      <c r="R136">
        <v>0</v>
      </c>
    </row>
    <row r="137" spans="1:18" x14ac:dyDescent="0.25">
      <c r="A137" t="s">
        <v>297</v>
      </c>
      <c r="B137" t="s">
        <v>298</v>
      </c>
      <c r="C137" t="s">
        <v>19</v>
      </c>
      <c r="E137">
        <v>823</v>
      </c>
      <c r="H137" t="s">
        <v>29</v>
      </c>
      <c r="I137" t="s">
        <v>21</v>
      </c>
      <c r="J137" t="s">
        <v>21</v>
      </c>
      <c r="K137" t="s">
        <v>22</v>
      </c>
      <c r="L137" t="s">
        <v>23</v>
      </c>
      <c r="M137">
        <v>3001283</v>
      </c>
      <c r="N137" t="s">
        <v>24</v>
      </c>
      <c r="O137">
        <v>50144</v>
      </c>
      <c r="P137">
        <v>0</v>
      </c>
      <c r="Q137">
        <v>247</v>
      </c>
      <c r="R137">
        <v>0</v>
      </c>
    </row>
    <row r="138" spans="1:18" x14ac:dyDescent="0.25">
      <c r="A138" t="s">
        <v>299</v>
      </c>
      <c r="B138" t="s">
        <v>300</v>
      </c>
      <c r="C138" t="s">
        <v>19</v>
      </c>
      <c r="E138">
        <v>58</v>
      </c>
      <c r="H138" t="s">
        <v>20</v>
      </c>
      <c r="I138" t="s">
        <v>21</v>
      </c>
      <c r="J138" t="s">
        <v>21</v>
      </c>
      <c r="K138" t="s">
        <v>22</v>
      </c>
      <c r="L138" t="s">
        <v>23</v>
      </c>
      <c r="M138">
        <v>3024865</v>
      </c>
      <c r="N138" t="s">
        <v>24</v>
      </c>
      <c r="O138">
        <v>50149</v>
      </c>
      <c r="P138">
        <v>0</v>
      </c>
      <c r="Q138">
        <v>8</v>
      </c>
      <c r="R138">
        <v>0</v>
      </c>
    </row>
    <row r="139" spans="1:18" x14ac:dyDescent="0.25">
      <c r="A139" t="s">
        <v>301</v>
      </c>
      <c r="B139" t="s">
        <v>302</v>
      </c>
      <c r="C139" t="s">
        <v>19</v>
      </c>
      <c r="E139">
        <v>160</v>
      </c>
      <c r="H139" t="s">
        <v>38</v>
      </c>
      <c r="I139" t="s">
        <v>21</v>
      </c>
      <c r="J139" t="s">
        <v>21</v>
      </c>
      <c r="K139" t="s">
        <v>22</v>
      </c>
      <c r="L139" t="s">
        <v>23</v>
      </c>
      <c r="M139">
        <v>3006560</v>
      </c>
      <c r="N139" t="s">
        <v>24</v>
      </c>
      <c r="O139">
        <v>61948</v>
      </c>
      <c r="P139">
        <v>0</v>
      </c>
      <c r="Q139">
        <v>36</v>
      </c>
      <c r="R139">
        <v>0</v>
      </c>
    </row>
    <row r="140" spans="1:18" x14ac:dyDescent="0.25">
      <c r="A140" t="s">
        <v>303</v>
      </c>
      <c r="B140" t="s">
        <v>304</v>
      </c>
      <c r="C140" t="s">
        <v>19</v>
      </c>
      <c r="E140">
        <v>920</v>
      </c>
      <c r="H140" t="s">
        <v>20</v>
      </c>
      <c r="I140" t="s">
        <v>21</v>
      </c>
      <c r="J140" t="s">
        <v>21</v>
      </c>
      <c r="K140" t="s">
        <v>22</v>
      </c>
      <c r="L140" t="s">
        <v>23</v>
      </c>
      <c r="M140">
        <v>3023373</v>
      </c>
      <c r="N140" t="s">
        <v>24</v>
      </c>
      <c r="O140">
        <v>50158</v>
      </c>
      <c r="P140">
        <v>0</v>
      </c>
      <c r="Q140">
        <v>135</v>
      </c>
      <c r="R140">
        <v>0</v>
      </c>
    </row>
    <row r="141" spans="1:18" x14ac:dyDescent="0.25">
      <c r="A141" t="s">
        <v>305</v>
      </c>
      <c r="B141" t="s">
        <v>306</v>
      </c>
      <c r="C141" t="s">
        <v>19</v>
      </c>
      <c r="E141">
        <v>7096</v>
      </c>
      <c r="H141" t="s">
        <v>20</v>
      </c>
      <c r="I141" t="s">
        <v>21</v>
      </c>
      <c r="J141" t="s">
        <v>21</v>
      </c>
      <c r="K141" t="s">
        <v>22</v>
      </c>
      <c r="L141" t="s">
        <v>23</v>
      </c>
      <c r="M141">
        <v>3006623</v>
      </c>
      <c r="N141" t="s">
        <v>24</v>
      </c>
      <c r="O141">
        <v>50139</v>
      </c>
      <c r="P141">
        <v>0</v>
      </c>
      <c r="Q141">
        <v>1276</v>
      </c>
      <c r="R141">
        <v>0</v>
      </c>
    </row>
    <row r="142" spans="1:18" x14ac:dyDescent="0.25">
      <c r="A142" t="s">
        <v>307</v>
      </c>
      <c r="B142" t="s">
        <v>308</v>
      </c>
      <c r="C142" t="s">
        <v>19</v>
      </c>
      <c r="E142">
        <v>21865</v>
      </c>
      <c r="H142" t="s">
        <v>20</v>
      </c>
      <c r="I142" t="s">
        <v>21</v>
      </c>
      <c r="J142" t="s">
        <v>21</v>
      </c>
      <c r="K142" t="s">
        <v>22</v>
      </c>
      <c r="L142" t="s">
        <v>23</v>
      </c>
      <c r="M142">
        <v>3006641</v>
      </c>
      <c r="N142" t="s">
        <v>24</v>
      </c>
      <c r="O142">
        <v>50141</v>
      </c>
      <c r="P142">
        <v>0</v>
      </c>
      <c r="Q142">
        <v>5612</v>
      </c>
      <c r="R142">
        <v>0</v>
      </c>
    </row>
    <row r="143" spans="1:18" x14ac:dyDescent="0.25">
      <c r="A143" t="s">
        <v>309</v>
      </c>
      <c r="B143" t="s">
        <v>310</v>
      </c>
      <c r="C143" t="s">
        <v>19</v>
      </c>
      <c r="E143">
        <v>800</v>
      </c>
      <c r="H143" t="s">
        <v>38</v>
      </c>
      <c r="I143" t="s">
        <v>21</v>
      </c>
      <c r="J143" t="s">
        <v>21</v>
      </c>
      <c r="K143" t="s">
        <v>22</v>
      </c>
      <c r="L143" t="s">
        <v>23</v>
      </c>
      <c r="M143">
        <v>3001443</v>
      </c>
      <c r="N143" t="s">
        <v>24</v>
      </c>
      <c r="O143">
        <v>62007</v>
      </c>
      <c r="P143">
        <v>0</v>
      </c>
      <c r="Q143">
        <v>204</v>
      </c>
      <c r="R143">
        <v>0</v>
      </c>
    </row>
    <row r="144" spans="1:18" x14ac:dyDescent="0.25">
      <c r="A144" t="s">
        <v>311</v>
      </c>
      <c r="B144" t="s">
        <v>312</v>
      </c>
      <c r="C144" t="s">
        <v>19</v>
      </c>
      <c r="E144">
        <v>3312</v>
      </c>
      <c r="H144" t="s">
        <v>29</v>
      </c>
      <c r="I144" t="s">
        <v>21</v>
      </c>
      <c r="J144" t="s">
        <v>21</v>
      </c>
      <c r="K144" t="s">
        <v>22</v>
      </c>
      <c r="L144" t="s">
        <v>23</v>
      </c>
      <c r="M144">
        <v>3006576</v>
      </c>
      <c r="N144" t="s">
        <v>24</v>
      </c>
      <c r="O144">
        <v>55488</v>
      </c>
      <c r="P144">
        <v>0</v>
      </c>
      <c r="Q144">
        <v>502</v>
      </c>
      <c r="R144">
        <v>0</v>
      </c>
    </row>
    <row r="145" spans="1:18" x14ac:dyDescent="0.25">
      <c r="A145" t="s">
        <v>313</v>
      </c>
      <c r="B145" t="s">
        <v>314</v>
      </c>
      <c r="C145" t="s">
        <v>19</v>
      </c>
      <c r="E145">
        <v>3885</v>
      </c>
      <c r="H145" t="s">
        <v>29</v>
      </c>
      <c r="I145" t="s">
        <v>21</v>
      </c>
      <c r="J145" t="s">
        <v>21</v>
      </c>
      <c r="K145" t="s">
        <v>22</v>
      </c>
      <c r="L145" t="s">
        <v>23</v>
      </c>
      <c r="M145">
        <v>3006628</v>
      </c>
      <c r="N145" t="s">
        <v>24</v>
      </c>
      <c r="O145">
        <v>55501</v>
      </c>
      <c r="P145">
        <v>0</v>
      </c>
      <c r="Q145">
        <v>786</v>
      </c>
      <c r="R145">
        <v>0</v>
      </c>
    </row>
    <row r="146" spans="1:18" x14ac:dyDescent="0.25">
      <c r="A146" t="s">
        <v>315</v>
      </c>
      <c r="B146" t="s">
        <v>316</v>
      </c>
      <c r="C146" t="s">
        <v>19</v>
      </c>
      <c r="E146">
        <v>19688</v>
      </c>
      <c r="H146" t="s">
        <v>29</v>
      </c>
      <c r="I146" t="s">
        <v>21</v>
      </c>
      <c r="J146" t="s">
        <v>21</v>
      </c>
      <c r="K146" t="s">
        <v>22</v>
      </c>
      <c r="L146" t="s">
        <v>23</v>
      </c>
      <c r="M146">
        <v>3001220</v>
      </c>
      <c r="N146" t="s">
        <v>24</v>
      </c>
      <c r="O146">
        <v>69907</v>
      </c>
      <c r="P146">
        <v>0</v>
      </c>
      <c r="Q146">
        <v>4959</v>
      </c>
      <c r="R146">
        <v>0</v>
      </c>
    </row>
    <row r="147" spans="1:18" x14ac:dyDescent="0.25">
      <c r="A147" t="s">
        <v>317</v>
      </c>
      <c r="B147" t="s">
        <v>318</v>
      </c>
      <c r="C147" t="s">
        <v>19</v>
      </c>
      <c r="E147">
        <v>24976</v>
      </c>
      <c r="F147" t="s">
        <v>49</v>
      </c>
      <c r="G147" s="1">
        <v>25208</v>
      </c>
      <c r="H147" t="s">
        <v>29</v>
      </c>
      <c r="I147" t="s">
        <v>21</v>
      </c>
      <c r="J147" t="s">
        <v>21</v>
      </c>
      <c r="K147" t="s">
        <v>22</v>
      </c>
      <c r="L147" t="s">
        <v>23</v>
      </c>
      <c r="M147">
        <v>3002472</v>
      </c>
      <c r="N147" t="s">
        <v>24</v>
      </c>
      <c r="O147">
        <v>89290</v>
      </c>
      <c r="P147">
        <v>0</v>
      </c>
      <c r="Q147">
        <v>3208</v>
      </c>
      <c r="R147">
        <v>0</v>
      </c>
    </row>
    <row r="148" spans="1:18" x14ac:dyDescent="0.25">
      <c r="A148" t="s">
        <v>319</v>
      </c>
      <c r="B148" t="s">
        <v>320</v>
      </c>
      <c r="C148" t="s">
        <v>19</v>
      </c>
      <c r="E148">
        <v>43103</v>
      </c>
      <c r="F148" t="s">
        <v>49</v>
      </c>
      <c r="G148" s="1">
        <v>25192</v>
      </c>
      <c r="H148" t="s">
        <v>29</v>
      </c>
      <c r="I148" t="s">
        <v>21</v>
      </c>
      <c r="J148" t="s">
        <v>21</v>
      </c>
      <c r="K148" t="s">
        <v>22</v>
      </c>
      <c r="L148" t="s">
        <v>23</v>
      </c>
      <c r="M148">
        <v>3006503</v>
      </c>
      <c r="N148" t="s">
        <v>24</v>
      </c>
      <c r="O148">
        <v>50133</v>
      </c>
      <c r="P148">
        <v>0</v>
      </c>
      <c r="Q148">
        <v>11240</v>
      </c>
      <c r="R148">
        <v>0</v>
      </c>
    </row>
    <row r="149" spans="1:18" x14ac:dyDescent="0.25">
      <c r="A149" t="s">
        <v>321</v>
      </c>
      <c r="B149" t="s">
        <v>322</v>
      </c>
      <c r="C149" t="s">
        <v>19</v>
      </c>
      <c r="E149">
        <v>9454</v>
      </c>
      <c r="H149" t="s">
        <v>29</v>
      </c>
      <c r="I149" t="s">
        <v>21</v>
      </c>
      <c r="J149" t="s">
        <v>21</v>
      </c>
      <c r="K149" t="s">
        <v>22</v>
      </c>
      <c r="L149" t="s">
        <v>23</v>
      </c>
      <c r="M149">
        <v>3001209</v>
      </c>
      <c r="N149" t="s">
        <v>24</v>
      </c>
      <c r="O149">
        <v>61970</v>
      </c>
      <c r="P149">
        <v>0</v>
      </c>
      <c r="Q149">
        <v>2172</v>
      </c>
      <c r="R149">
        <v>0</v>
      </c>
    </row>
    <row r="150" spans="1:18" x14ac:dyDescent="0.25">
      <c r="A150" t="s">
        <v>323</v>
      </c>
      <c r="B150" t="s">
        <v>324</v>
      </c>
      <c r="C150" t="s">
        <v>19</v>
      </c>
      <c r="E150">
        <v>10489</v>
      </c>
      <c r="H150" t="s">
        <v>20</v>
      </c>
      <c r="I150" t="s">
        <v>21</v>
      </c>
      <c r="J150" t="s">
        <v>21</v>
      </c>
      <c r="K150" t="s">
        <v>22</v>
      </c>
      <c r="L150" t="s">
        <v>23</v>
      </c>
      <c r="M150">
        <v>3000586</v>
      </c>
      <c r="N150" t="s">
        <v>24</v>
      </c>
      <c r="O150">
        <v>79567</v>
      </c>
      <c r="P150">
        <v>0</v>
      </c>
      <c r="Q150">
        <v>1908</v>
      </c>
      <c r="R150">
        <v>0</v>
      </c>
    </row>
    <row r="151" spans="1:18" x14ac:dyDescent="0.25">
      <c r="A151" t="s">
        <v>325</v>
      </c>
      <c r="B151" t="s">
        <v>326</v>
      </c>
      <c r="C151" t="s">
        <v>19</v>
      </c>
      <c r="E151">
        <v>2220</v>
      </c>
      <c r="H151" t="s">
        <v>20</v>
      </c>
      <c r="I151" t="s">
        <v>21</v>
      </c>
      <c r="J151" t="s">
        <v>21</v>
      </c>
      <c r="K151" t="s">
        <v>22</v>
      </c>
      <c r="L151" t="s">
        <v>23</v>
      </c>
      <c r="M151">
        <v>3006570</v>
      </c>
      <c r="N151" t="s">
        <v>24</v>
      </c>
      <c r="O151">
        <v>50135</v>
      </c>
      <c r="P151">
        <v>0</v>
      </c>
      <c r="Q151">
        <v>394</v>
      </c>
      <c r="R151">
        <v>0</v>
      </c>
    </row>
    <row r="152" spans="1:18" x14ac:dyDescent="0.25">
      <c r="A152" t="s">
        <v>327</v>
      </c>
      <c r="B152" t="s">
        <v>328</v>
      </c>
      <c r="C152" t="s">
        <v>19</v>
      </c>
      <c r="E152">
        <v>7170</v>
      </c>
      <c r="H152" t="s">
        <v>29</v>
      </c>
      <c r="I152" t="s">
        <v>21</v>
      </c>
      <c r="J152" t="s">
        <v>21</v>
      </c>
      <c r="K152" t="s">
        <v>22</v>
      </c>
      <c r="L152" t="s">
        <v>23</v>
      </c>
      <c r="M152">
        <v>3006631</v>
      </c>
      <c r="N152" t="s">
        <v>24</v>
      </c>
      <c r="O152">
        <v>50140</v>
      </c>
      <c r="P152">
        <v>0</v>
      </c>
      <c r="Q152">
        <v>1331</v>
      </c>
      <c r="R152">
        <v>0</v>
      </c>
    </row>
    <row r="153" spans="1:18" x14ac:dyDescent="0.25">
      <c r="A153" t="s">
        <v>329</v>
      </c>
      <c r="B153" t="s">
        <v>330</v>
      </c>
      <c r="C153" t="s">
        <v>19</v>
      </c>
      <c r="E153">
        <v>690</v>
      </c>
      <c r="H153" t="s">
        <v>38</v>
      </c>
      <c r="I153" t="s">
        <v>21</v>
      </c>
      <c r="J153" t="s">
        <v>21</v>
      </c>
      <c r="K153" t="s">
        <v>22</v>
      </c>
      <c r="L153" t="s">
        <v>23</v>
      </c>
      <c r="M153">
        <v>3000382</v>
      </c>
      <c r="N153" t="s">
        <v>24</v>
      </c>
      <c r="O153">
        <v>61932</v>
      </c>
      <c r="P153">
        <v>0</v>
      </c>
      <c r="Q153">
        <v>96</v>
      </c>
      <c r="R153">
        <v>0</v>
      </c>
    </row>
    <row r="154" spans="1:18" x14ac:dyDescent="0.25">
      <c r="A154" t="s">
        <v>331</v>
      </c>
      <c r="B154" t="s">
        <v>332</v>
      </c>
      <c r="C154" t="s">
        <v>19</v>
      </c>
      <c r="E154">
        <v>3727</v>
      </c>
      <c r="H154" t="s">
        <v>29</v>
      </c>
      <c r="I154" t="s">
        <v>21</v>
      </c>
      <c r="J154" t="s">
        <v>21</v>
      </c>
      <c r="K154" t="s">
        <v>22</v>
      </c>
      <c r="L154" t="s">
        <v>23</v>
      </c>
      <c r="M154">
        <v>3001657</v>
      </c>
      <c r="N154" t="s">
        <v>24</v>
      </c>
      <c r="O154">
        <v>60265</v>
      </c>
      <c r="P154">
        <v>0</v>
      </c>
      <c r="Q154">
        <v>542</v>
      </c>
      <c r="R154">
        <v>0</v>
      </c>
    </row>
    <row r="155" spans="1:18" x14ac:dyDescent="0.25">
      <c r="A155" t="s">
        <v>333</v>
      </c>
      <c r="B155" t="s">
        <v>334</v>
      </c>
      <c r="C155" t="s">
        <v>19</v>
      </c>
      <c r="E155">
        <v>6529</v>
      </c>
      <c r="H155" t="s">
        <v>29</v>
      </c>
      <c r="I155" t="s">
        <v>21</v>
      </c>
      <c r="J155" t="s">
        <v>21</v>
      </c>
      <c r="K155" t="s">
        <v>22</v>
      </c>
      <c r="L155" t="s">
        <v>23</v>
      </c>
      <c r="M155">
        <v>3001659</v>
      </c>
      <c r="N155" t="s">
        <v>24</v>
      </c>
      <c r="O155">
        <v>62020</v>
      </c>
      <c r="P155">
        <v>0</v>
      </c>
      <c r="Q155">
        <v>1160</v>
      </c>
      <c r="R155">
        <v>0</v>
      </c>
    </row>
    <row r="156" spans="1:18" x14ac:dyDescent="0.25">
      <c r="A156" t="s">
        <v>335</v>
      </c>
      <c r="B156" t="s">
        <v>336</v>
      </c>
      <c r="C156" t="s">
        <v>19</v>
      </c>
      <c r="E156">
        <v>5708</v>
      </c>
      <c r="H156" t="s">
        <v>20</v>
      </c>
      <c r="I156" t="s">
        <v>21</v>
      </c>
      <c r="J156" t="s">
        <v>21</v>
      </c>
      <c r="K156" t="s">
        <v>22</v>
      </c>
      <c r="L156" t="s">
        <v>23</v>
      </c>
      <c r="M156">
        <v>3025883</v>
      </c>
      <c r="N156" t="s">
        <v>24</v>
      </c>
      <c r="O156">
        <v>62023</v>
      </c>
      <c r="P156">
        <v>0</v>
      </c>
      <c r="Q156">
        <v>1432</v>
      </c>
      <c r="R156">
        <v>0</v>
      </c>
    </row>
    <row r="157" spans="1:18" x14ac:dyDescent="0.25">
      <c r="A157" t="s">
        <v>337</v>
      </c>
      <c r="B157" t="s">
        <v>338</v>
      </c>
      <c r="C157" t="s">
        <v>19</v>
      </c>
      <c r="E157">
        <v>12204</v>
      </c>
      <c r="H157" t="s">
        <v>20</v>
      </c>
      <c r="I157" t="s">
        <v>21</v>
      </c>
      <c r="J157" t="s">
        <v>21</v>
      </c>
      <c r="K157" t="s">
        <v>22</v>
      </c>
      <c r="L157" t="s">
        <v>23</v>
      </c>
      <c r="M157">
        <v>3006586</v>
      </c>
      <c r="N157" t="s">
        <v>24</v>
      </c>
      <c r="O157">
        <v>61952</v>
      </c>
      <c r="P157">
        <v>0</v>
      </c>
      <c r="Q157">
        <v>2403</v>
      </c>
      <c r="R157">
        <v>0</v>
      </c>
    </row>
    <row r="158" spans="1:18" x14ac:dyDescent="0.25">
      <c r="A158" t="s">
        <v>339</v>
      </c>
      <c r="B158" t="s">
        <v>340</v>
      </c>
      <c r="C158" t="s">
        <v>19</v>
      </c>
      <c r="E158">
        <v>8844</v>
      </c>
      <c r="F158" t="s">
        <v>49</v>
      </c>
      <c r="G158" s="1">
        <v>27227</v>
      </c>
      <c r="H158" t="s">
        <v>20</v>
      </c>
      <c r="I158" t="s">
        <v>21</v>
      </c>
      <c r="J158" t="s">
        <v>21</v>
      </c>
      <c r="K158" t="s">
        <v>22</v>
      </c>
      <c r="L158" t="s">
        <v>23</v>
      </c>
      <c r="M158">
        <v>3027083</v>
      </c>
      <c r="N158" t="s">
        <v>24</v>
      </c>
      <c r="O158">
        <v>55514</v>
      </c>
      <c r="P158">
        <v>0</v>
      </c>
      <c r="Q158">
        <v>1961</v>
      </c>
      <c r="R158">
        <v>0</v>
      </c>
    </row>
    <row r="159" spans="1:18" x14ac:dyDescent="0.25">
      <c r="A159" t="s">
        <v>341</v>
      </c>
      <c r="B159" t="s">
        <v>342</v>
      </c>
      <c r="C159" t="s">
        <v>19</v>
      </c>
      <c r="E159">
        <v>18129</v>
      </c>
      <c r="H159" t="s">
        <v>20</v>
      </c>
      <c r="I159" t="s">
        <v>21</v>
      </c>
      <c r="J159" t="s">
        <v>21</v>
      </c>
      <c r="K159" t="s">
        <v>22</v>
      </c>
      <c r="L159" t="s">
        <v>23</v>
      </c>
      <c r="M159">
        <v>3002457</v>
      </c>
      <c r="N159" t="s">
        <v>24</v>
      </c>
      <c r="O159">
        <v>88703</v>
      </c>
      <c r="P159">
        <v>0</v>
      </c>
      <c r="Q159">
        <v>3996</v>
      </c>
      <c r="R159">
        <v>0</v>
      </c>
    </row>
    <row r="160" spans="1:18" x14ac:dyDescent="0.25">
      <c r="A160" t="s">
        <v>343</v>
      </c>
      <c r="B160" t="s">
        <v>344</v>
      </c>
      <c r="C160" t="s">
        <v>19</v>
      </c>
      <c r="E160">
        <v>22257</v>
      </c>
      <c r="F160" t="s">
        <v>49</v>
      </c>
      <c r="G160" s="1">
        <v>25962</v>
      </c>
      <c r="H160" t="s">
        <v>20</v>
      </c>
      <c r="I160" t="s">
        <v>21</v>
      </c>
      <c r="J160" t="s">
        <v>21</v>
      </c>
      <c r="K160" t="s">
        <v>22</v>
      </c>
      <c r="L160" t="s">
        <v>23</v>
      </c>
      <c r="M160">
        <v>3002458</v>
      </c>
      <c r="N160" t="s">
        <v>24</v>
      </c>
      <c r="O160">
        <v>88704</v>
      </c>
      <c r="P160">
        <v>0</v>
      </c>
      <c r="Q160">
        <v>4858</v>
      </c>
      <c r="R160">
        <v>0</v>
      </c>
    </row>
    <row r="161" spans="1:18" x14ac:dyDescent="0.25">
      <c r="A161" t="s">
        <v>345</v>
      </c>
      <c r="B161" t="s">
        <v>346</v>
      </c>
      <c r="C161" t="s">
        <v>19</v>
      </c>
      <c r="E161">
        <v>18116</v>
      </c>
      <c r="H161" t="s">
        <v>20</v>
      </c>
      <c r="I161" t="s">
        <v>21</v>
      </c>
      <c r="J161" t="s">
        <v>21</v>
      </c>
      <c r="K161" t="s">
        <v>22</v>
      </c>
      <c r="L161" t="s">
        <v>23</v>
      </c>
      <c r="M161">
        <v>3001798</v>
      </c>
      <c r="N161" t="s">
        <v>24</v>
      </c>
      <c r="O161">
        <v>66527</v>
      </c>
      <c r="P161">
        <v>0</v>
      </c>
      <c r="Q161">
        <v>3596</v>
      </c>
      <c r="R161">
        <v>0</v>
      </c>
    </row>
    <row r="162" spans="1:18" x14ac:dyDescent="0.25">
      <c r="A162" t="s">
        <v>347</v>
      </c>
      <c r="B162" t="s">
        <v>348</v>
      </c>
      <c r="C162" t="s">
        <v>19</v>
      </c>
      <c r="E162">
        <v>750</v>
      </c>
      <c r="H162" t="s">
        <v>20</v>
      </c>
      <c r="I162" t="s">
        <v>21</v>
      </c>
      <c r="J162" t="s">
        <v>21</v>
      </c>
      <c r="K162" t="s">
        <v>22</v>
      </c>
      <c r="L162" t="s">
        <v>23</v>
      </c>
      <c r="M162">
        <v>3001660</v>
      </c>
      <c r="N162" t="s">
        <v>24</v>
      </c>
      <c r="O162">
        <v>60271</v>
      </c>
      <c r="P162">
        <v>0</v>
      </c>
      <c r="Q162">
        <v>128</v>
      </c>
      <c r="R162">
        <v>0</v>
      </c>
    </row>
    <row r="163" spans="1:18" x14ac:dyDescent="0.25">
      <c r="A163" t="s">
        <v>349</v>
      </c>
      <c r="B163" t="s">
        <v>350</v>
      </c>
      <c r="C163" t="s">
        <v>19</v>
      </c>
      <c r="E163">
        <v>8120</v>
      </c>
      <c r="H163" t="s">
        <v>29</v>
      </c>
      <c r="I163" t="s">
        <v>21</v>
      </c>
      <c r="J163" t="s">
        <v>21</v>
      </c>
      <c r="K163" t="s">
        <v>22</v>
      </c>
      <c r="L163" t="s">
        <v>23</v>
      </c>
      <c r="M163">
        <v>3002557</v>
      </c>
      <c r="N163" t="s">
        <v>24</v>
      </c>
      <c r="O163">
        <v>93436</v>
      </c>
      <c r="P163">
        <v>0</v>
      </c>
      <c r="Q163">
        <v>1152</v>
      </c>
      <c r="R163">
        <v>0</v>
      </c>
    </row>
    <row r="164" spans="1:18" x14ac:dyDescent="0.25">
      <c r="A164" t="s">
        <v>351</v>
      </c>
      <c r="B164" t="s">
        <v>352</v>
      </c>
      <c r="C164" t="s">
        <v>19</v>
      </c>
      <c r="E164">
        <v>1115</v>
      </c>
      <c r="H164" t="s">
        <v>38</v>
      </c>
      <c r="I164" t="s">
        <v>21</v>
      </c>
      <c r="J164" t="s">
        <v>21</v>
      </c>
      <c r="K164" t="s">
        <v>22</v>
      </c>
      <c r="L164" t="s">
        <v>23</v>
      </c>
      <c r="M164">
        <v>3006677</v>
      </c>
      <c r="N164" t="s">
        <v>24</v>
      </c>
      <c r="O164">
        <v>61971</v>
      </c>
      <c r="P164">
        <v>0</v>
      </c>
      <c r="Q164">
        <v>137</v>
      </c>
      <c r="R164">
        <v>0</v>
      </c>
    </row>
    <row r="165" spans="1:18" x14ac:dyDescent="0.25">
      <c r="A165" t="s">
        <v>353</v>
      </c>
      <c r="B165" t="s">
        <v>354</v>
      </c>
      <c r="C165" t="s">
        <v>19</v>
      </c>
      <c r="E165">
        <v>160</v>
      </c>
      <c r="H165" t="s">
        <v>38</v>
      </c>
      <c r="I165" t="s">
        <v>21</v>
      </c>
      <c r="J165" t="s">
        <v>21</v>
      </c>
      <c r="K165" t="s">
        <v>22</v>
      </c>
      <c r="L165" t="s">
        <v>23</v>
      </c>
      <c r="M165">
        <v>3001222</v>
      </c>
      <c r="N165" t="s">
        <v>24</v>
      </c>
      <c r="O165">
        <v>61977</v>
      </c>
      <c r="P165">
        <v>0</v>
      </c>
      <c r="Q165">
        <v>12</v>
      </c>
      <c r="R165">
        <v>0</v>
      </c>
    </row>
    <row r="166" spans="1:18" x14ac:dyDescent="0.25">
      <c r="A166" t="s">
        <v>355</v>
      </c>
      <c r="B166" t="s">
        <v>356</v>
      </c>
      <c r="C166" t="s">
        <v>19</v>
      </c>
      <c r="E166">
        <v>815</v>
      </c>
      <c r="H166" t="s">
        <v>38</v>
      </c>
      <c r="I166" t="s">
        <v>21</v>
      </c>
      <c r="J166" t="s">
        <v>21</v>
      </c>
      <c r="K166" t="s">
        <v>22</v>
      </c>
      <c r="L166" t="s">
        <v>23</v>
      </c>
      <c r="M166">
        <v>3000792</v>
      </c>
      <c r="N166" t="s">
        <v>24</v>
      </c>
      <c r="O166">
        <v>61947</v>
      </c>
      <c r="P166">
        <v>0</v>
      </c>
      <c r="Q166">
        <v>168</v>
      </c>
      <c r="R166">
        <v>0</v>
      </c>
    </row>
    <row r="167" spans="1:18" x14ac:dyDescent="0.25">
      <c r="A167" t="s">
        <v>357</v>
      </c>
      <c r="B167" t="s">
        <v>358</v>
      </c>
      <c r="C167" t="s">
        <v>19</v>
      </c>
      <c r="E167">
        <v>1130</v>
      </c>
      <c r="H167" t="s">
        <v>38</v>
      </c>
      <c r="I167" t="s">
        <v>21</v>
      </c>
      <c r="J167" t="s">
        <v>21</v>
      </c>
      <c r="K167" t="s">
        <v>22</v>
      </c>
      <c r="L167" t="s">
        <v>23</v>
      </c>
      <c r="M167">
        <v>3000924</v>
      </c>
      <c r="N167" t="s">
        <v>24</v>
      </c>
      <c r="O167">
        <v>61951</v>
      </c>
      <c r="P167">
        <v>0</v>
      </c>
      <c r="Q167">
        <v>310</v>
      </c>
      <c r="R167">
        <v>0</v>
      </c>
    </row>
    <row r="168" spans="1:18" x14ac:dyDescent="0.25">
      <c r="A168" t="s">
        <v>359</v>
      </c>
      <c r="B168" t="s">
        <v>360</v>
      </c>
      <c r="C168" t="s">
        <v>19</v>
      </c>
      <c r="E168">
        <v>3430</v>
      </c>
      <c r="H168" t="s">
        <v>29</v>
      </c>
      <c r="I168" t="s">
        <v>21</v>
      </c>
      <c r="J168" t="s">
        <v>21</v>
      </c>
      <c r="K168" t="s">
        <v>22</v>
      </c>
      <c r="L168" t="s">
        <v>23</v>
      </c>
      <c r="M168">
        <v>3001815</v>
      </c>
      <c r="N168" t="s">
        <v>24</v>
      </c>
      <c r="O168">
        <v>67955</v>
      </c>
      <c r="P168">
        <v>0</v>
      </c>
      <c r="Q168">
        <v>588</v>
      </c>
      <c r="R168">
        <v>0</v>
      </c>
    </row>
    <row r="169" spans="1:18" x14ac:dyDescent="0.25">
      <c r="A169" t="s">
        <v>361</v>
      </c>
      <c r="B169" t="s">
        <v>362</v>
      </c>
      <c r="C169" t="s">
        <v>19</v>
      </c>
      <c r="E169">
        <v>3474</v>
      </c>
      <c r="H169" t="s">
        <v>20</v>
      </c>
      <c r="I169" t="s">
        <v>21</v>
      </c>
      <c r="J169" t="s">
        <v>21</v>
      </c>
      <c r="K169" t="s">
        <v>22</v>
      </c>
      <c r="L169" t="s">
        <v>23</v>
      </c>
      <c r="M169">
        <v>3001692</v>
      </c>
      <c r="N169" t="s">
        <v>24</v>
      </c>
      <c r="O169">
        <v>62255</v>
      </c>
      <c r="P169">
        <v>0</v>
      </c>
      <c r="Q169">
        <v>497</v>
      </c>
      <c r="R169">
        <v>0</v>
      </c>
    </row>
    <row r="170" spans="1:18" x14ac:dyDescent="0.25">
      <c r="A170" t="s">
        <v>363</v>
      </c>
      <c r="B170" t="s">
        <v>364</v>
      </c>
      <c r="C170" t="s">
        <v>19</v>
      </c>
      <c r="E170">
        <v>8770</v>
      </c>
      <c r="H170" t="s">
        <v>20</v>
      </c>
      <c r="I170" t="s">
        <v>21</v>
      </c>
      <c r="J170" t="s">
        <v>21</v>
      </c>
      <c r="K170" t="s">
        <v>22</v>
      </c>
      <c r="L170" t="s">
        <v>23</v>
      </c>
      <c r="M170">
        <v>3006583</v>
      </c>
      <c r="N170" t="s">
        <v>24</v>
      </c>
      <c r="O170">
        <v>55492</v>
      </c>
      <c r="P170">
        <v>0</v>
      </c>
      <c r="Q170">
        <v>1453</v>
      </c>
      <c r="R170">
        <v>0</v>
      </c>
    </row>
    <row r="171" spans="1:18" x14ac:dyDescent="0.25">
      <c r="A171" t="s">
        <v>365</v>
      </c>
      <c r="B171" t="s">
        <v>366</v>
      </c>
      <c r="C171" t="s">
        <v>19</v>
      </c>
      <c r="E171">
        <v>9058</v>
      </c>
      <c r="H171" t="s">
        <v>20</v>
      </c>
      <c r="I171" t="s">
        <v>21</v>
      </c>
      <c r="J171" t="s">
        <v>21</v>
      </c>
      <c r="K171" t="s">
        <v>22</v>
      </c>
      <c r="L171" t="s">
        <v>23</v>
      </c>
      <c r="M171">
        <v>3006580</v>
      </c>
      <c r="N171" t="s">
        <v>24</v>
      </c>
      <c r="O171">
        <v>42709</v>
      </c>
      <c r="P171">
        <v>0</v>
      </c>
      <c r="Q171">
        <v>1772</v>
      </c>
      <c r="R171">
        <v>0</v>
      </c>
    </row>
    <row r="172" spans="1:18" x14ac:dyDescent="0.25">
      <c r="A172" t="s">
        <v>367</v>
      </c>
      <c r="B172" t="s">
        <v>368</v>
      </c>
      <c r="C172" t="s">
        <v>19</v>
      </c>
      <c r="E172">
        <v>14171</v>
      </c>
      <c r="H172" t="s">
        <v>20</v>
      </c>
      <c r="I172" t="s">
        <v>21</v>
      </c>
      <c r="J172" t="s">
        <v>21</v>
      </c>
      <c r="K172" t="s">
        <v>22</v>
      </c>
      <c r="L172" t="s">
        <v>23</v>
      </c>
      <c r="M172">
        <v>3006582</v>
      </c>
      <c r="N172" t="s">
        <v>24</v>
      </c>
      <c r="O172">
        <v>55491</v>
      </c>
      <c r="P172">
        <v>0</v>
      </c>
      <c r="Q172">
        <v>2727</v>
      </c>
      <c r="R172">
        <v>0</v>
      </c>
    </row>
    <row r="173" spans="1:18" x14ac:dyDescent="0.25">
      <c r="A173" t="s">
        <v>369</v>
      </c>
      <c r="B173" t="s">
        <v>370</v>
      </c>
      <c r="C173" t="s">
        <v>19</v>
      </c>
      <c r="E173">
        <v>33128</v>
      </c>
      <c r="H173" t="s">
        <v>20</v>
      </c>
      <c r="I173" t="s">
        <v>21</v>
      </c>
      <c r="J173" t="s">
        <v>21</v>
      </c>
      <c r="K173" t="s">
        <v>22</v>
      </c>
      <c r="L173" t="s">
        <v>23</v>
      </c>
      <c r="M173">
        <v>3002508</v>
      </c>
      <c r="N173" t="s">
        <v>24</v>
      </c>
      <c r="O173">
        <v>91027</v>
      </c>
      <c r="P173">
        <v>0</v>
      </c>
      <c r="Q173">
        <v>8142</v>
      </c>
      <c r="R173">
        <v>0</v>
      </c>
    </row>
    <row r="174" spans="1:18" x14ac:dyDescent="0.25">
      <c r="A174" t="s">
        <v>371</v>
      </c>
      <c r="B174" t="s">
        <v>372</v>
      </c>
      <c r="C174" t="s">
        <v>19</v>
      </c>
      <c r="E174">
        <v>7243</v>
      </c>
      <c r="H174" t="s">
        <v>20</v>
      </c>
      <c r="I174" t="s">
        <v>21</v>
      </c>
      <c r="J174" t="s">
        <v>21</v>
      </c>
      <c r="K174" t="s">
        <v>22</v>
      </c>
      <c r="L174" t="s">
        <v>23</v>
      </c>
      <c r="M174">
        <v>3027242</v>
      </c>
      <c r="N174" t="s">
        <v>24</v>
      </c>
      <c r="O174">
        <v>55520</v>
      </c>
      <c r="P174">
        <v>0</v>
      </c>
      <c r="Q174">
        <v>1517</v>
      </c>
      <c r="R174">
        <v>0</v>
      </c>
    </row>
    <row r="175" spans="1:18" x14ac:dyDescent="0.25">
      <c r="A175" t="s">
        <v>373</v>
      </c>
      <c r="B175" t="s">
        <v>374</v>
      </c>
      <c r="C175" t="s">
        <v>19</v>
      </c>
      <c r="E175">
        <v>22998</v>
      </c>
      <c r="H175" t="s">
        <v>20</v>
      </c>
      <c r="I175" t="s">
        <v>21</v>
      </c>
      <c r="J175" t="s">
        <v>21</v>
      </c>
      <c r="K175" t="s">
        <v>22</v>
      </c>
      <c r="L175" t="s">
        <v>23</v>
      </c>
      <c r="M175">
        <v>3026835</v>
      </c>
      <c r="N175" t="s">
        <v>24</v>
      </c>
      <c r="O175">
        <v>36561</v>
      </c>
      <c r="P175">
        <v>0</v>
      </c>
      <c r="Q175">
        <v>4845</v>
      </c>
      <c r="R175">
        <v>0</v>
      </c>
    </row>
    <row r="176" spans="1:18" x14ac:dyDescent="0.25">
      <c r="A176" t="s">
        <v>375</v>
      </c>
      <c r="B176" t="s">
        <v>376</v>
      </c>
      <c r="C176" t="s">
        <v>19</v>
      </c>
      <c r="E176">
        <v>587</v>
      </c>
      <c r="H176" t="s">
        <v>38</v>
      </c>
      <c r="I176" t="s">
        <v>21</v>
      </c>
      <c r="J176" t="s">
        <v>21</v>
      </c>
      <c r="K176" t="s">
        <v>22</v>
      </c>
      <c r="L176" t="s">
        <v>23</v>
      </c>
      <c r="M176">
        <v>3002429</v>
      </c>
      <c r="N176" t="s">
        <v>24</v>
      </c>
      <c r="O176">
        <v>87720</v>
      </c>
      <c r="P176">
        <v>0</v>
      </c>
      <c r="Q176">
        <v>60</v>
      </c>
      <c r="R176">
        <v>0</v>
      </c>
    </row>
    <row r="177" spans="1:18" x14ac:dyDescent="0.25">
      <c r="A177" t="s">
        <v>377</v>
      </c>
      <c r="B177" t="s">
        <v>378</v>
      </c>
      <c r="C177" t="s">
        <v>19</v>
      </c>
      <c r="E177">
        <v>11582</v>
      </c>
      <c r="F177" t="s">
        <v>49</v>
      </c>
      <c r="G177" s="1">
        <v>24990</v>
      </c>
      <c r="H177" t="s">
        <v>29</v>
      </c>
      <c r="I177" t="s">
        <v>21</v>
      </c>
      <c r="J177" t="s">
        <v>21</v>
      </c>
      <c r="K177" t="s">
        <v>22</v>
      </c>
      <c r="L177" t="s">
        <v>23</v>
      </c>
      <c r="M177">
        <v>3006548</v>
      </c>
      <c r="N177" t="s">
        <v>24</v>
      </c>
      <c r="O177">
        <v>61945</v>
      </c>
      <c r="P177">
        <v>0</v>
      </c>
      <c r="Q177">
        <v>1676</v>
      </c>
      <c r="R177">
        <v>0</v>
      </c>
    </row>
    <row r="178" spans="1:18" x14ac:dyDescent="0.25">
      <c r="A178" t="s">
        <v>379</v>
      </c>
      <c r="B178" t="s">
        <v>380</v>
      </c>
      <c r="C178" t="s">
        <v>19</v>
      </c>
      <c r="E178">
        <v>1280</v>
      </c>
      <c r="H178" t="s">
        <v>38</v>
      </c>
      <c r="I178" t="s">
        <v>21</v>
      </c>
      <c r="J178" t="s">
        <v>21</v>
      </c>
      <c r="K178" t="s">
        <v>22</v>
      </c>
      <c r="L178" t="s">
        <v>23</v>
      </c>
      <c r="M178">
        <v>3002647</v>
      </c>
      <c r="N178" t="s">
        <v>24</v>
      </c>
      <c r="O178">
        <v>97509</v>
      </c>
      <c r="P178">
        <v>0</v>
      </c>
      <c r="Q178">
        <v>317</v>
      </c>
      <c r="R178">
        <v>0</v>
      </c>
    </row>
    <row r="179" spans="1:18" x14ac:dyDescent="0.25">
      <c r="A179" t="s">
        <v>381</v>
      </c>
      <c r="B179" t="s">
        <v>382</v>
      </c>
      <c r="C179" t="s">
        <v>19</v>
      </c>
      <c r="E179">
        <v>4065</v>
      </c>
      <c r="H179" t="s">
        <v>20</v>
      </c>
      <c r="I179" t="s">
        <v>21</v>
      </c>
      <c r="J179" t="s">
        <v>21</v>
      </c>
      <c r="K179" t="s">
        <v>22</v>
      </c>
      <c r="L179" t="s">
        <v>23</v>
      </c>
      <c r="M179">
        <v>3006569</v>
      </c>
      <c r="N179" t="s">
        <v>24</v>
      </c>
      <c r="O179">
        <v>61954</v>
      </c>
      <c r="P179">
        <v>0</v>
      </c>
      <c r="Q179">
        <v>475</v>
      </c>
      <c r="R179">
        <v>0</v>
      </c>
    </row>
    <row r="180" spans="1:18" x14ac:dyDescent="0.25">
      <c r="A180" t="s">
        <v>383</v>
      </c>
      <c r="B180" t="s">
        <v>384</v>
      </c>
      <c r="C180" t="s">
        <v>19</v>
      </c>
      <c r="E180">
        <v>710</v>
      </c>
      <c r="H180" t="s">
        <v>38</v>
      </c>
      <c r="I180" t="s">
        <v>21</v>
      </c>
      <c r="J180" t="s">
        <v>21</v>
      </c>
      <c r="K180" t="s">
        <v>22</v>
      </c>
      <c r="L180" t="s">
        <v>23</v>
      </c>
      <c r="M180">
        <v>3002498</v>
      </c>
      <c r="N180" t="s">
        <v>24</v>
      </c>
      <c r="O180">
        <v>90405</v>
      </c>
      <c r="P180">
        <v>0</v>
      </c>
      <c r="Q180">
        <v>72</v>
      </c>
      <c r="R180">
        <v>0</v>
      </c>
    </row>
    <row r="181" spans="1:18" x14ac:dyDescent="0.25">
      <c r="A181" t="s">
        <v>385</v>
      </c>
      <c r="B181" t="s">
        <v>386</v>
      </c>
      <c r="C181" t="s">
        <v>19</v>
      </c>
      <c r="E181">
        <v>2317</v>
      </c>
      <c r="H181" t="s">
        <v>20</v>
      </c>
      <c r="I181" t="s">
        <v>21</v>
      </c>
      <c r="J181" t="s">
        <v>21</v>
      </c>
      <c r="K181" t="s">
        <v>22</v>
      </c>
      <c r="L181" t="s">
        <v>23</v>
      </c>
      <c r="M181">
        <v>3006625</v>
      </c>
      <c r="N181" t="s">
        <v>24</v>
      </c>
      <c r="O181">
        <v>61956</v>
      </c>
      <c r="P181">
        <v>0</v>
      </c>
      <c r="Q181">
        <v>300</v>
      </c>
      <c r="R181">
        <v>0</v>
      </c>
    </row>
    <row r="182" spans="1:18" x14ac:dyDescent="0.25">
      <c r="A182" t="s">
        <v>387</v>
      </c>
      <c r="B182" t="s">
        <v>388</v>
      </c>
      <c r="C182" t="s">
        <v>19</v>
      </c>
      <c r="E182">
        <v>1440</v>
      </c>
      <c r="H182" t="s">
        <v>38</v>
      </c>
      <c r="I182" t="s">
        <v>21</v>
      </c>
      <c r="J182" t="s">
        <v>21</v>
      </c>
      <c r="K182" t="s">
        <v>22</v>
      </c>
      <c r="L182" t="s">
        <v>23</v>
      </c>
      <c r="M182">
        <v>3002536</v>
      </c>
      <c r="N182" t="s">
        <v>24</v>
      </c>
      <c r="O182">
        <v>92898</v>
      </c>
      <c r="P182">
        <v>0</v>
      </c>
      <c r="Q182">
        <v>194</v>
      </c>
      <c r="R182">
        <v>0</v>
      </c>
    </row>
    <row r="183" spans="1:18" x14ac:dyDescent="0.25">
      <c r="A183" t="s">
        <v>389</v>
      </c>
      <c r="B183" t="s">
        <v>390</v>
      </c>
      <c r="C183" t="s">
        <v>19</v>
      </c>
      <c r="E183">
        <v>3546</v>
      </c>
      <c r="H183" t="s">
        <v>38</v>
      </c>
      <c r="I183" t="s">
        <v>21</v>
      </c>
      <c r="J183" t="s">
        <v>21</v>
      </c>
      <c r="K183" t="s">
        <v>22</v>
      </c>
      <c r="L183" t="s">
        <v>23</v>
      </c>
      <c r="M183">
        <v>3027155</v>
      </c>
      <c r="N183" t="s">
        <v>24</v>
      </c>
      <c r="O183">
        <v>92253</v>
      </c>
      <c r="P183">
        <v>0</v>
      </c>
      <c r="Q183">
        <v>564</v>
      </c>
      <c r="R183">
        <v>0</v>
      </c>
    </row>
    <row r="184" spans="1:18" x14ac:dyDescent="0.25">
      <c r="A184" t="s">
        <v>391</v>
      </c>
      <c r="B184" t="s">
        <v>392</v>
      </c>
      <c r="C184" t="s">
        <v>19</v>
      </c>
      <c r="E184">
        <v>1680</v>
      </c>
      <c r="F184" t="s">
        <v>102</v>
      </c>
      <c r="G184" s="1">
        <v>31827</v>
      </c>
      <c r="H184" t="s">
        <v>29</v>
      </c>
      <c r="I184" t="s">
        <v>21</v>
      </c>
      <c r="J184" t="s">
        <v>21</v>
      </c>
      <c r="K184" t="s">
        <v>22</v>
      </c>
      <c r="L184" t="s">
        <v>23</v>
      </c>
      <c r="M184">
        <v>3027142</v>
      </c>
      <c r="N184" t="s">
        <v>24</v>
      </c>
      <c r="O184">
        <v>55517</v>
      </c>
      <c r="P184">
        <v>0</v>
      </c>
      <c r="Q184">
        <v>216</v>
      </c>
      <c r="R184">
        <v>0</v>
      </c>
    </row>
    <row r="185" spans="1:18" x14ac:dyDescent="0.25">
      <c r="A185" t="s">
        <v>393</v>
      </c>
      <c r="B185" t="s">
        <v>394</v>
      </c>
      <c r="C185" t="s">
        <v>19</v>
      </c>
      <c r="E185">
        <v>3900</v>
      </c>
      <c r="H185" t="s">
        <v>29</v>
      </c>
      <c r="I185" t="s">
        <v>21</v>
      </c>
      <c r="J185" t="s">
        <v>21</v>
      </c>
      <c r="K185" t="s">
        <v>22</v>
      </c>
      <c r="L185" t="s">
        <v>23</v>
      </c>
      <c r="M185">
        <v>3001806</v>
      </c>
      <c r="N185" t="s">
        <v>24</v>
      </c>
      <c r="O185">
        <v>66954</v>
      </c>
      <c r="P185">
        <v>0</v>
      </c>
      <c r="Q185">
        <v>337</v>
      </c>
      <c r="R185">
        <v>0</v>
      </c>
    </row>
    <row r="186" spans="1:18" x14ac:dyDescent="0.25">
      <c r="A186" t="s">
        <v>395</v>
      </c>
      <c r="B186" t="s">
        <v>396</v>
      </c>
      <c r="C186" t="s">
        <v>19</v>
      </c>
      <c r="E186">
        <v>3436</v>
      </c>
      <c r="F186" t="s">
        <v>102</v>
      </c>
      <c r="G186" s="1">
        <v>33877</v>
      </c>
      <c r="H186" t="s">
        <v>29</v>
      </c>
      <c r="I186" t="s">
        <v>21</v>
      </c>
      <c r="J186" t="s">
        <v>21</v>
      </c>
      <c r="K186" t="s">
        <v>22</v>
      </c>
      <c r="L186" t="s">
        <v>23</v>
      </c>
      <c r="M186">
        <v>3022326</v>
      </c>
      <c r="N186" t="s">
        <v>24</v>
      </c>
      <c r="O186">
        <v>62008</v>
      </c>
      <c r="P186">
        <v>0</v>
      </c>
      <c r="Q186">
        <v>290</v>
      </c>
      <c r="R186">
        <v>0</v>
      </c>
    </row>
    <row r="187" spans="1:18" x14ac:dyDescent="0.25">
      <c r="A187" t="s">
        <v>397</v>
      </c>
      <c r="B187" t="s">
        <v>398</v>
      </c>
      <c r="C187" t="s">
        <v>19</v>
      </c>
      <c r="E187">
        <v>480</v>
      </c>
      <c r="H187" t="s">
        <v>38</v>
      </c>
      <c r="I187" t="s">
        <v>21</v>
      </c>
      <c r="J187" t="s">
        <v>21</v>
      </c>
      <c r="K187" t="s">
        <v>22</v>
      </c>
      <c r="L187" t="s">
        <v>23</v>
      </c>
      <c r="M187">
        <v>3026519</v>
      </c>
      <c r="N187" t="s">
        <v>24</v>
      </c>
      <c r="O187">
        <v>62025</v>
      </c>
      <c r="P187">
        <v>0</v>
      </c>
      <c r="Q187">
        <v>84</v>
      </c>
      <c r="R187">
        <v>0</v>
      </c>
    </row>
    <row r="188" spans="1:18" x14ac:dyDescent="0.25">
      <c r="A188" t="s">
        <v>399</v>
      </c>
      <c r="B188" t="s">
        <v>400</v>
      </c>
      <c r="C188" t="s">
        <v>19</v>
      </c>
      <c r="E188">
        <v>845</v>
      </c>
      <c r="H188" t="s">
        <v>29</v>
      </c>
      <c r="I188" t="s">
        <v>21</v>
      </c>
      <c r="J188" t="s">
        <v>21</v>
      </c>
      <c r="K188" t="s">
        <v>22</v>
      </c>
      <c r="L188" t="s">
        <v>23</v>
      </c>
      <c r="M188">
        <v>3001636</v>
      </c>
      <c r="N188" t="s">
        <v>24</v>
      </c>
      <c r="O188">
        <v>62017</v>
      </c>
      <c r="P188">
        <v>0</v>
      </c>
      <c r="Q188">
        <v>228</v>
      </c>
      <c r="R188">
        <v>0</v>
      </c>
    </row>
    <row r="189" spans="1:18" x14ac:dyDescent="0.25">
      <c r="A189" t="s">
        <v>401</v>
      </c>
      <c r="B189" t="s">
        <v>402</v>
      </c>
      <c r="C189" t="s">
        <v>19</v>
      </c>
      <c r="E189">
        <v>2836</v>
      </c>
      <c r="H189" t="s">
        <v>29</v>
      </c>
      <c r="I189" t="s">
        <v>21</v>
      </c>
      <c r="J189" t="s">
        <v>21</v>
      </c>
      <c r="K189" t="s">
        <v>22</v>
      </c>
      <c r="L189" t="s">
        <v>23</v>
      </c>
      <c r="M189">
        <v>3001544</v>
      </c>
      <c r="N189" t="s">
        <v>24</v>
      </c>
      <c r="O189">
        <v>57149</v>
      </c>
      <c r="P189">
        <v>0</v>
      </c>
      <c r="Q189">
        <v>670</v>
      </c>
      <c r="R189">
        <v>0</v>
      </c>
    </row>
    <row r="190" spans="1:18" x14ac:dyDescent="0.25">
      <c r="A190" t="s">
        <v>403</v>
      </c>
      <c r="B190" t="s">
        <v>404</v>
      </c>
      <c r="C190" t="s">
        <v>19</v>
      </c>
      <c r="E190">
        <v>360</v>
      </c>
      <c r="H190" t="s">
        <v>38</v>
      </c>
      <c r="I190" t="s">
        <v>21</v>
      </c>
      <c r="J190" t="s">
        <v>21</v>
      </c>
      <c r="K190" t="s">
        <v>22</v>
      </c>
      <c r="L190" t="s">
        <v>23</v>
      </c>
      <c r="M190">
        <v>3001807</v>
      </c>
      <c r="N190" t="s">
        <v>24</v>
      </c>
      <c r="O190">
        <v>66956</v>
      </c>
      <c r="P190">
        <v>0</v>
      </c>
      <c r="Q190">
        <v>72</v>
      </c>
      <c r="R190">
        <v>0</v>
      </c>
    </row>
    <row r="191" spans="1:18" x14ac:dyDescent="0.25">
      <c r="A191" t="s">
        <v>405</v>
      </c>
      <c r="B191" t="s">
        <v>406</v>
      </c>
      <c r="C191" t="s">
        <v>19</v>
      </c>
      <c r="E191">
        <v>3850</v>
      </c>
      <c r="H191" t="s">
        <v>20</v>
      </c>
      <c r="I191" t="s">
        <v>21</v>
      </c>
      <c r="J191" t="s">
        <v>21</v>
      </c>
      <c r="K191" t="s">
        <v>22</v>
      </c>
      <c r="L191" t="s">
        <v>23</v>
      </c>
      <c r="M191">
        <v>3000931</v>
      </c>
      <c r="N191" t="s">
        <v>24</v>
      </c>
      <c r="O191">
        <v>79569</v>
      </c>
      <c r="P191">
        <v>0</v>
      </c>
      <c r="Q191">
        <v>694</v>
      </c>
      <c r="R191">
        <v>0</v>
      </c>
    </row>
    <row r="192" spans="1:18" x14ac:dyDescent="0.25">
      <c r="A192" t="s">
        <v>407</v>
      </c>
      <c r="B192" t="s">
        <v>408</v>
      </c>
      <c r="C192" t="s">
        <v>19</v>
      </c>
      <c r="E192">
        <v>7363</v>
      </c>
      <c r="F192" t="s">
        <v>102</v>
      </c>
      <c r="G192" s="1">
        <v>32013</v>
      </c>
      <c r="H192" t="s">
        <v>29</v>
      </c>
      <c r="I192" t="s">
        <v>21</v>
      </c>
      <c r="J192" t="s">
        <v>21</v>
      </c>
      <c r="K192" t="s">
        <v>22</v>
      </c>
      <c r="L192" t="s">
        <v>23</v>
      </c>
      <c r="M192">
        <v>3001349</v>
      </c>
      <c r="N192" t="s">
        <v>24</v>
      </c>
      <c r="O192">
        <v>66991</v>
      </c>
      <c r="P192">
        <v>0</v>
      </c>
      <c r="Q192">
        <v>1104</v>
      </c>
      <c r="R192">
        <v>0</v>
      </c>
    </row>
    <row r="193" spans="1:18" x14ac:dyDescent="0.25">
      <c r="A193" t="s">
        <v>409</v>
      </c>
      <c r="B193" t="s">
        <v>410</v>
      </c>
      <c r="C193" t="s">
        <v>19</v>
      </c>
      <c r="E193">
        <v>9226</v>
      </c>
      <c r="H193" t="s">
        <v>20</v>
      </c>
      <c r="I193" t="s">
        <v>21</v>
      </c>
      <c r="J193" t="s">
        <v>21</v>
      </c>
      <c r="K193" t="s">
        <v>22</v>
      </c>
      <c r="L193" t="s">
        <v>23</v>
      </c>
      <c r="M193">
        <v>3006684</v>
      </c>
      <c r="N193" t="s">
        <v>24</v>
      </c>
      <c r="O193">
        <v>55478</v>
      </c>
      <c r="P193">
        <v>0</v>
      </c>
      <c r="Q193">
        <v>1549</v>
      </c>
      <c r="R193">
        <v>0</v>
      </c>
    </row>
    <row r="194" spans="1:18" x14ac:dyDescent="0.25">
      <c r="A194" t="s">
        <v>411</v>
      </c>
      <c r="B194" t="s">
        <v>412</v>
      </c>
      <c r="C194" t="s">
        <v>19</v>
      </c>
      <c r="E194">
        <v>11330</v>
      </c>
      <c r="F194" t="s">
        <v>102</v>
      </c>
      <c r="G194" s="1">
        <v>32884</v>
      </c>
      <c r="H194" t="s">
        <v>29</v>
      </c>
      <c r="I194" t="s">
        <v>21</v>
      </c>
      <c r="J194" t="s">
        <v>21</v>
      </c>
      <c r="K194" t="s">
        <v>22</v>
      </c>
      <c r="L194" t="s">
        <v>23</v>
      </c>
      <c r="M194">
        <v>3000630</v>
      </c>
      <c r="N194" t="s">
        <v>24</v>
      </c>
      <c r="O194">
        <v>39603</v>
      </c>
      <c r="P194">
        <v>0</v>
      </c>
      <c r="Q194">
        <v>1803</v>
      </c>
      <c r="R194">
        <v>0</v>
      </c>
    </row>
    <row r="195" spans="1:18" x14ac:dyDescent="0.25">
      <c r="A195" t="s">
        <v>413</v>
      </c>
      <c r="B195" t="s">
        <v>414</v>
      </c>
      <c r="C195" t="s">
        <v>19</v>
      </c>
      <c r="E195">
        <v>8583</v>
      </c>
      <c r="F195" t="s">
        <v>102</v>
      </c>
      <c r="G195" s="1">
        <v>33872</v>
      </c>
      <c r="H195" t="s">
        <v>20</v>
      </c>
      <c r="I195" t="s">
        <v>21</v>
      </c>
      <c r="J195" t="s">
        <v>21</v>
      </c>
      <c r="K195" t="s">
        <v>22</v>
      </c>
      <c r="L195" t="s">
        <v>23</v>
      </c>
      <c r="M195">
        <v>3006676</v>
      </c>
      <c r="N195" t="s">
        <v>24</v>
      </c>
      <c r="O195">
        <v>42836</v>
      </c>
      <c r="P195">
        <v>0</v>
      </c>
      <c r="Q195">
        <v>1200</v>
      </c>
      <c r="R195">
        <v>0</v>
      </c>
    </row>
    <row r="196" spans="1:18" x14ac:dyDescent="0.25">
      <c r="A196" t="s">
        <v>415</v>
      </c>
      <c r="B196" t="s">
        <v>416</v>
      </c>
      <c r="C196" t="s">
        <v>19</v>
      </c>
      <c r="E196">
        <v>12563</v>
      </c>
      <c r="H196" t="s">
        <v>29</v>
      </c>
      <c r="I196" t="s">
        <v>21</v>
      </c>
      <c r="J196" t="s">
        <v>21</v>
      </c>
      <c r="K196" t="s">
        <v>22</v>
      </c>
      <c r="L196" t="s">
        <v>23</v>
      </c>
      <c r="M196">
        <v>3026965</v>
      </c>
      <c r="N196" t="s">
        <v>24</v>
      </c>
      <c r="O196">
        <v>50142</v>
      </c>
      <c r="P196">
        <v>0</v>
      </c>
      <c r="Q196">
        <v>1801</v>
      </c>
      <c r="R196">
        <v>0</v>
      </c>
    </row>
    <row r="197" spans="1:18" x14ac:dyDescent="0.25">
      <c r="A197" t="s">
        <v>417</v>
      </c>
      <c r="B197" t="s">
        <v>418</v>
      </c>
      <c r="C197" t="s">
        <v>19</v>
      </c>
      <c r="E197">
        <v>9406</v>
      </c>
      <c r="F197" t="s">
        <v>102</v>
      </c>
      <c r="G197" s="1">
        <v>32884</v>
      </c>
      <c r="H197" t="s">
        <v>29</v>
      </c>
      <c r="I197" t="s">
        <v>21</v>
      </c>
      <c r="J197" t="s">
        <v>21</v>
      </c>
      <c r="K197" t="s">
        <v>22</v>
      </c>
      <c r="L197" t="s">
        <v>23</v>
      </c>
      <c r="M197">
        <v>3022832</v>
      </c>
      <c r="N197" t="s">
        <v>24</v>
      </c>
      <c r="O197">
        <v>62010</v>
      </c>
      <c r="P197">
        <v>0</v>
      </c>
      <c r="Q197">
        <v>1576</v>
      </c>
      <c r="R197">
        <v>0</v>
      </c>
    </row>
    <row r="198" spans="1:18" x14ac:dyDescent="0.25">
      <c r="A198" t="s">
        <v>419</v>
      </c>
      <c r="B198" t="s">
        <v>420</v>
      </c>
      <c r="C198" t="s">
        <v>19</v>
      </c>
      <c r="E198">
        <v>3440</v>
      </c>
      <c r="H198" t="s">
        <v>29</v>
      </c>
      <c r="I198" t="s">
        <v>21</v>
      </c>
      <c r="J198" t="s">
        <v>21</v>
      </c>
      <c r="K198" t="s">
        <v>22</v>
      </c>
      <c r="L198" t="s">
        <v>23</v>
      </c>
      <c r="M198">
        <v>3006504</v>
      </c>
      <c r="N198" t="s">
        <v>24</v>
      </c>
      <c r="O198">
        <v>62024</v>
      </c>
      <c r="P198">
        <v>0</v>
      </c>
      <c r="Q198">
        <v>356</v>
      </c>
      <c r="R198">
        <v>0</v>
      </c>
    </row>
    <row r="199" spans="1:18" x14ac:dyDescent="0.25">
      <c r="A199" t="s">
        <v>421</v>
      </c>
      <c r="B199" t="s">
        <v>422</v>
      </c>
      <c r="C199" t="s">
        <v>19</v>
      </c>
      <c r="E199">
        <v>2120</v>
      </c>
      <c r="H199" t="s">
        <v>29</v>
      </c>
      <c r="I199" t="s">
        <v>21</v>
      </c>
      <c r="J199" t="s">
        <v>21</v>
      </c>
      <c r="K199" t="s">
        <v>22</v>
      </c>
      <c r="L199" t="s">
        <v>23</v>
      </c>
      <c r="M199">
        <v>3017519</v>
      </c>
      <c r="N199" t="s">
        <v>24</v>
      </c>
      <c r="O199">
        <v>79589</v>
      </c>
      <c r="P199">
        <v>0</v>
      </c>
      <c r="Q199">
        <v>207</v>
      </c>
      <c r="R199">
        <v>0</v>
      </c>
    </row>
    <row r="200" spans="1:18" x14ac:dyDescent="0.25">
      <c r="A200" t="s">
        <v>423</v>
      </c>
      <c r="B200" t="s">
        <v>424</v>
      </c>
      <c r="C200" t="s">
        <v>19</v>
      </c>
      <c r="E200">
        <v>2670</v>
      </c>
      <c r="H200" t="s">
        <v>20</v>
      </c>
      <c r="I200" t="s">
        <v>21</v>
      </c>
      <c r="J200" t="s">
        <v>21</v>
      </c>
      <c r="K200" t="s">
        <v>22</v>
      </c>
      <c r="L200" t="s">
        <v>23</v>
      </c>
      <c r="M200">
        <v>3000860</v>
      </c>
      <c r="N200" t="s">
        <v>24</v>
      </c>
      <c r="O200">
        <v>50126</v>
      </c>
      <c r="P200">
        <v>0</v>
      </c>
      <c r="Q200">
        <v>588</v>
      </c>
      <c r="R200">
        <v>0</v>
      </c>
    </row>
    <row r="201" spans="1:18" x14ac:dyDescent="0.25">
      <c r="A201" t="s">
        <v>425</v>
      </c>
      <c r="B201" t="s">
        <v>426</v>
      </c>
      <c r="C201" t="s">
        <v>19</v>
      </c>
      <c r="E201">
        <v>12847</v>
      </c>
      <c r="H201" t="s">
        <v>20</v>
      </c>
      <c r="I201" t="s">
        <v>21</v>
      </c>
      <c r="J201" t="s">
        <v>21</v>
      </c>
      <c r="K201" t="s">
        <v>22</v>
      </c>
      <c r="L201" t="s">
        <v>23</v>
      </c>
      <c r="M201">
        <v>3001121</v>
      </c>
      <c r="N201" t="s">
        <v>24</v>
      </c>
      <c r="O201">
        <v>44459</v>
      </c>
      <c r="P201">
        <v>0</v>
      </c>
      <c r="Q201">
        <v>3024</v>
      </c>
      <c r="R201">
        <v>0</v>
      </c>
    </row>
    <row r="202" spans="1:18" x14ac:dyDescent="0.25">
      <c r="A202" t="s">
        <v>427</v>
      </c>
      <c r="B202" t="s">
        <v>428</v>
      </c>
      <c r="C202" t="s">
        <v>19</v>
      </c>
      <c r="E202">
        <v>1060</v>
      </c>
      <c r="H202" t="s">
        <v>38</v>
      </c>
      <c r="I202" t="s">
        <v>21</v>
      </c>
      <c r="J202" t="s">
        <v>21</v>
      </c>
      <c r="K202" t="s">
        <v>22</v>
      </c>
      <c r="L202" t="s">
        <v>23</v>
      </c>
      <c r="M202">
        <v>3006549</v>
      </c>
      <c r="N202" t="s">
        <v>24</v>
      </c>
      <c r="O202">
        <v>61946</v>
      </c>
      <c r="P202">
        <v>0</v>
      </c>
      <c r="Q202">
        <v>276</v>
      </c>
      <c r="R202">
        <v>0</v>
      </c>
    </row>
    <row r="203" spans="1:18" x14ac:dyDescent="0.25">
      <c r="A203" t="s">
        <v>429</v>
      </c>
      <c r="B203" t="s">
        <v>430</v>
      </c>
      <c r="C203" t="s">
        <v>19</v>
      </c>
      <c r="E203">
        <v>1753</v>
      </c>
      <c r="H203" t="s">
        <v>20</v>
      </c>
      <c r="I203" t="s">
        <v>21</v>
      </c>
      <c r="J203" t="s">
        <v>21</v>
      </c>
      <c r="K203" t="s">
        <v>22</v>
      </c>
      <c r="L203" t="s">
        <v>23</v>
      </c>
      <c r="M203">
        <v>3000859</v>
      </c>
      <c r="N203" t="s">
        <v>24</v>
      </c>
      <c r="O203">
        <v>61950</v>
      </c>
      <c r="P203">
        <v>0</v>
      </c>
      <c r="Q203">
        <v>312</v>
      </c>
      <c r="R203">
        <v>0</v>
      </c>
    </row>
    <row r="204" spans="1:18" x14ac:dyDescent="0.25">
      <c r="A204" t="s">
        <v>431</v>
      </c>
      <c r="B204" t="s">
        <v>432</v>
      </c>
      <c r="C204" t="s">
        <v>19</v>
      </c>
      <c r="E204">
        <v>2525</v>
      </c>
      <c r="H204" t="s">
        <v>20</v>
      </c>
      <c r="I204" t="s">
        <v>21</v>
      </c>
      <c r="J204" t="s">
        <v>21</v>
      </c>
      <c r="K204" t="s">
        <v>22</v>
      </c>
      <c r="L204" t="s">
        <v>23</v>
      </c>
      <c r="M204">
        <v>3006612</v>
      </c>
      <c r="N204" t="s">
        <v>24</v>
      </c>
      <c r="O204">
        <v>55618</v>
      </c>
      <c r="P204">
        <v>0</v>
      </c>
      <c r="Q204">
        <v>372</v>
      </c>
      <c r="R204">
        <v>0</v>
      </c>
    </row>
    <row r="205" spans="1:18" x14ac:dyDescent="0.25">
      <c r="A205" t="s">
        <v>433</v>
      </c>
      <c r="B205" t="s">
        <v>434</v>
      </c>
      <c r="C205" t="s">
        <v>19</v>
      </c>
      <c r="E205">
        <v>1215</v>
      </c>
      <c r="H205" t="s">
        <v>38</v>
      </c>
      <c r="I205" t="s">
        <v>21</v>
      </c>
      <c r="J205" t="s">
        <v>21</v>
      </c>
      <c r="K205" t="s">
        <v>22</v>
      </c>
      <c r="L205" t="s">
        <v>23</v>
      </c>
      <c r="M205">
        <v>3000664</v>
      </c>
      <c r="N205" t="s">
        <v>24</v>
      </c>
      <c r="O205">
        <v>55458</v>
      </c>
      <c r="P205">
        <v>0</v>
      </c>
      <c r="Q205">
        <v>174</v>
      </c>
      <c r="R205">
        <v>0</v>
      </c>
    </row>
    <row r="206" spans="1:18" x14ac:dyDescent="0.25">
      <c r="A206" t="s">
        <v>435</v>
      </c>
      <c r="B206" t="s">
        <v>436</v>
      </c>
      <c r="C206" t="s">
        <v>19</v>
      </c>
      <c r="E206">
        <v>4567</v>
      </c>
      <c r="H206" t="s">
        <v>20</v>
      </c>
      <c r="I206" t="s">
        <v>21</v>
      </c>
      <c r="J206" t="s">
        <v>21</v>
      </c>
      <c r="K206" t="s">
        <v>22</v>
      </c>
      <c r="L206" t="s">
        <v>23</v>
      </c>
      <c r="M206">
        <v>3006527</v>
      </c>
      <c r="N206" t="s">
        <v>24</v>
      </c>
      <c r="O206">
        <v>92246</v>
      </c>
      <c r="P206">
        <v>0</v>
      </c>
      <c r="Q206">
        <v>519</v>
      </c>
      <c r="R206">
        <v>0</v>
      </c>
    </row>
    <row r="207" spans="1:18" x14ac:dyDescent="0.25">
      <c r="A207" t="s">
        <v>437</v>
      </c>
      <c r="B207" t="s">
        <v>438</v>
      </c>
      <c r="C207" t="s">
        <v>19</v>
      </c>
      <c r="E207">
        <v>5074</v>
      </c>
      <c r="H207" t="s">
        <v>29</v>
      </c>
      <c r="I207" t="s">
        <v>21</v>
      </c>
      <c r="J207" t="s">
        <v>21</v>
      </c>
      <c r="K207" t="s">
        <v>22</v>
      </c>
      <c r="L207" t="s">
        <v>23</v>
      </c>
      <c r="M207">
        <v>3006587</v>
      </c>
      <c r="N207" t="s">
        <v>24</v>
      </c>
      <c r="O207">
        <v>79579</v>
      </c>
      <c r="P207">
        <v>0</v>
      </c>
      <c r="Q207">
        <v>650</v>
      </c>
      <c r="R207">
        <v>0</v>
      </c>
    </row>
    <row r="208" spans="1:18" x14ac:dyDescent="0.25">
      <c r="A208" t="s">
        <v>439</v>
      </c>
      <c r="B208" t="s">
        <v>440</v>
      </c>
      <c r="C208" t="s">
        <v>19</v>
      </c>
      <c r="E208">
        <v>4610</v>
      </c>
      <c r="H208" t="s">
        <v>20</v>
      </c>
      <c r="I208" t="s">
        <v>21</v>
      </c>
      <c r="J208" t="s">
        <v>21</v>
      </c>
      <c r="K208" t="s">
        <v>22</v>
      </c>
      <c r="L208" t="s">
        <v>23</v>
      </c>
      <c r="M208">
        <v>3025887</v>
      </c>
      <c r="N208" t="s">
        <v>24</v>
      </c>
      <c r="O208">
        <v>50146</v>
      </c>
      <c r="P208">
        <v>0</v>
      </c>
      <c r="Q208">
        <v>1188</v>
      </c>
      <c r="R208">
        <v>0</v>
      </c>
    </row>
    <row r="209" spans="1:18" x14ac:dyDescent="0.25">
      <c r="A209" t="s">
        <v>441</v>
      </c>
      <c r="B209" t="s">
        <v>442</v>
      </c>
      <c r="C209" t="s">
        <v>19</v>
      </c>
      <c r="E209">
        <v>2309</v>
      </c>
      <c r="H209" t="s">
        <v>38</v>
      </c>
      <c r="I209" t="s">
        <v>21</v>
      </c>
      <c r="J209" t="s">
        <v>21</v>
      </c>
      <c r="K209" t="s">
        <v>22</v>
      </c>
      <c r="L209" t="s">
        <v>23</v>
      </c>
      <c r="M209">
        <v>3022577</v>
      </c>
      <c r="N209" t="s">
        <v>24</v>
      </c>
      <c r="O209">
        <v>92251</v>
      </c>
      <c r="P209">
        <v>0</v>
      </c>
      <c r="Q209">
        <v>259</v>
      </c>
      <c r="R209">
        <v>0</v>
      </c>
    </row>
    <row r="210" spans="1:18" x14ac:dyDescent="0.25">
      <c r="A210" t="s">
        <v>443</v>
      </c>
      <c r="B210" t="s">
        <v>444</v>
      </c>
      <c r="C210" t="s">
        <v>19</v>
      </c>
      <c r="E210">
        <v>1379</v>
      </c>
      <c r="H210" t="s">
        <v>38</v>
      </c>
      <c r="I210" t="s">
        <v>21</v>
      </c>
      <c r="J210" t="s">
        <v>21</v>
      </c>
      <c r="K210" t="s">
        <v>22</v>
      </c>
      <c r="L210" t="s">
        <v>23</v>
      </c>
      <c r="M210">
        <v>3006545</v>
      </c>
      <c r="N210" t="s">
        <v>24</v>
      </c>
      <c r="O210">
        <v>61942</v>
      </c>
      <c r="P210">
        <v>0</v>
      </c>
      <c r="Q210">
        <v>156</v>
      </c>
      <c r="R210">
        <v>0</v>
      </c>
    </row>
    <row r="211" spans="1:18" x14ac:dyDescent="0.25">
      <c r="A211" t="s">
        <v>445</v>
      </c>
      <c r="B211" t="s">
        <v>446</v>
      </c>
      <c r="C211" t="s">
        <v>19</v>
      </c>
      <c r="E211">
        <v>5470</v>
      </c>
      <c r="H211" t="s">
        <v>20</v>
      </c>
      <c r="I211" t="s">
        <v>21</v>
      </c>
      <c r="J211" t="s">
        <v>21</v>
      </c>
      <c r="K211" t="s">
        <v>22</v>
      </c>
      <c r="L211" t="s">
        <v>23</v>
      </c>
      <c r="M211">
        <v>3025546</v>
      </c>
      <c r="N211" t="s">
        <v>24</v>
      </c>
      <c r="O211">
        <v>55506</v>
      </c>
      <c r="P211">
        <v>0</v>
      </c>
      <c r="Q211">
        <v>792</v>
      </c>
      <c r="R211">
        <v>0</v>
      </c>
    </row>
    <row r="212" spans="1:18" x14ac:dyDescent="0.25">
      <c r="A212" t="s">
        <v>447</v>
      </c>
      <c r="B212" t="s">
        <v>448</v>
      </c>
      <c r="C212" t="s">
        <v>19</v>
      </c>
      <c r="E212">
        <v>11212</v>
      </c>
      <c r="H212" t="s">
        <v>20</v>
      </c>
      <c r="I212" t="s">
        <v>21</v>
      </c>
      <c r="J212" t="s">
        <v>21</v>
      </c>
      <c r="K212" t="s">
        <v>22</v>
      </c>
      <c r="L212" t="s">
        <v>23</v>
      </c>
      <c r="M212">
        <v>3006552</v>
      </c>
      <c r="N212" t="s">
        <v>24</v>
      </c>
      <c r="O212">
        <v>69912</v>
      </c>
      <c r="P212">
        <v>0</v>
      </c>
      <c r="Q212">
        <v>2313</v>
      </c>
      <c r="R212">
        <v>0</v>
      </c>
    </row>
    <row r="213" spans="1:18" x14ac:dyDescent="0.25">
      <c r="A213" t="s">
        <v>449</v>
      </c>
      <c r="B213" t="s">
        <v>450</v>
      </c>
      <c r="C213" t="s">
        <v>19</v>
      </c>
      <c r="E213">
        <v>1891</v>
      </c>
      <c r="H213" t="s">
        <v>20</v>
      </c>
      <c r="I213" t="s">
        <v>21</v>
      </c>
      <c r="J213" t="s">
        <v>21</v>
      </c>
      <c r="K213" t="s">
        <v>22</v>
      </c>
      <c r="L213" t="s">
        <v>23</v>
      </c>
      <c r="M213">
        <v>3001398</v>
      </c>
      <c r="N213" t="s">
        <v>24</v>
      </c>
      <c r="O213">
        <v>53791</v>
      </c>
      <c r="P213">
        <v>0</v>
      </c>
      <c r="Q213">
        <v>428</v>
      </c>
      <c r="R213">
        <v>0</v>
      </c>
    </row>
    <row r="214" spans="1:18" x14ac:dyDescent="0.25">
      <c r="A214" t="s">
        <v>451</v>
      </c>
      <c r="B214" t="s">
        <v>452</v>
      </c>
      <c r="C214" t="s">
        <v>19</v>
      </c>
      <c r="E214">
        <v>8170</v>
      </c>
      <c r="H214" t="s">
        <v>29</v>
      </c>
      <c r="I214" t="s">
        <v>21</v>
      </c>
      <c r="J214" t="s">
        <v>21</v>
      </c>
      <c r="K214" t="s">
        <v>22</v>
      </c>
      <c r="L214" t="s">
        <v>23</v>
      </c>
      <c r="M214">
        <v>3026963</v>
      </c>
      <c r="N214" t="s">
        <v>24</v>
      </c>
      <c r="O214">
        <v>33084</v>
      </c>
      <c r="P214">
        <v>0</v>
      </c>
      <c r="Q214">
        <v>541</v>
      </c>
      <c r="R214">
        <v>0</v>
      </c>
    </row>
    <row r="215" spans="1:18" x14ac:dyDescent="0.25">
      <c r="A215" t="s">
        <v>453</v>
      </c>
      <c r="B215" t="s">
        <v>454</v>
      </c>
      <c r="C215" t="s">
        <v>19</v>
      </c>
      <c r="E215">
        <v>3376</v>
      </c>
      <c r="H215" t="s">
        <v>20</v>
      </c>
      <c r="I215" t="s">
        <v>21</v>
      </c>
      <c r="J215" t="s">
        <v>21</v>
      </c>
      <c r="K215" t="s">
        <v>22</v>
      </c>
      <c r="L215" t="s">
        <v>23</v>
      </c>
      <c r="M215">
        <v>3002416</v>
      </c>
      <c r="N215" t="s">
        <v>24</v>
      </c>
      <c r="O215">
        <v>87322</v>
      </c>
      <c r="P215">
        <v>0</v>
      </c>
      <c r="Q215">
        <v>506</v>
      </c>
      <c r="R215">
        <v>0</v>
      </c>
    </row>
    <row r="216" spans="1:18" x14ac:dyDescent="0.25">
      <c r="A216" t="s">
        <v>455</v>
      </c>
      <c r="B216" t="s">
        <v>456</v>
      </c>
      <c r="C216" t="s">
        <v>19</v>
      </c>
      <c r="E216">
        <v>21029</v>
      </c>
      <c r="F216" t="s">
        <v>102</v>
      </c>
      <c r="G216" s="1">
        <v>32013</v>
      </c>
      <c r="H216" t="s">
        <v>20</v>
      </c>
      <c r="I216" t="s">
        <v>21</v>
      </c>
      <c r="J216" t="s">
        <v>21</v>
      </c>
      <c r="K216" t="s">
        <v>22</v>
      </c>
      <c r="L216" t="s">
        <v>23</v>
      </c>
      <c r="M216">
        <v>3025888</v>
      </c>
      <c r="N216" t="s">
        <v>24</v>
      </c>
      <c r="O216">
        <v>54007</v>
      </c>
      <c r="P216">
        <v>0</v>
      </c>
      <c r="Q216">
        <v>2993</v>
      </c>
      <c r="R216">
        <v>0</v>
      </c>
    </row>
    <row r="217" spans="1:18" x14ac:dyDescent="0.25">
      <c r="A217" t="s">
        <v>457</v>
      </c>
      <c r="B217" t="s">
        <v>458</v>
      </c>
      <c r="C217" t="s">
        <v>19</v>
      </c>
      <c r="E217">
        <v>110</v>
      </c>
      <c r="H217" t="s">
        <v>38</v>
      </c>
      <c r="I217" t="s">
        <v>21</v>
      </c>
      <c r="J217" t="s">
        <v>21</v>
      </c>
      <c r="K217" t="s">
        <v>22</v>
      </c>
      <c r="L217" t="s">
        <v>23</v>
      </c>
      <c r="M217">
        <v>3001487</v>
      </c>
      <c r="N217" t="s">
        <v>24</v>
      </c>
      <c r="O217">
        <v>79576</v>
      </c>
      <c r="P217">
        <v>0</v>
      </c>
      <c r="Q217">
        <v>15</v>
      </c>
      <c r="R217">
        <v>0</v>
      </c>
    </row>
    <row r="218" spans="1:18" x14ac:dyDescent="0.25">
      <c r="A218" t="s">
        <v>459</v>
      </c>
      <c r="B218" t="s">
        <v>460</v>
      </c>
      <c r="C218" t="s">
        <v>19</v>
      </c>
      <c r="E218">
        <v>6728</v>
      </c>
      <c r="F218" t="s">
        <v>102</v>
      </c>
      <c r="G218" s="1">
        <v>33875</v>
      </c>
      <c r="H218" t="s">
        <v>29</v>
      </c>
      <c r="I218" t="s">
        <v>21</v>
      </c>
      <c r="J218" t="s">
        <v>21</v>
      </c>
      <c r="K218" t="s">
        <v>22</v>
      </c>
      <c r="L218" t="s">
        <v>23</v>
      </c>
      <c r="M218">
        <v>3001658</v>
      </c>
      <c r="N218" t="s">
        <v>24</v>
      </c>
      <c r="O218">
        <v>60268</v>
      </c>
      <c r="P218">
        <v>0</v>
      </c>
      <c r="Q218">
        <v>1150</v>
      </c>
      <c r="R218">
        <v>0</v>
      </c>
    </row>
    <row r="219" spans="1:18" x14ac:dyDescent="0.25">
      <c r="A219" t="s">
        <v>461</v>
      </c>
      <c r="B219" t="s">
        <v>462</v>
      </c>
      <c r="C219" t="s">
        <v>19</v>
      </c>
      <c r="E219">
        <v>5863</v>
      </c>
      <c r="H219" t="s">
        <v>29</v>
      </c>
      <c r="I219" t="s">
        <v>21</v>
      </c>
      <c r="J219" t="s">
        <v>21</v>
      </c>
      <c r="K219" t="s">
        <v>22</v>
      </c>
      <c r="L219" t="s">
        <v>23</v>
      </c>
      <c r="M219">
        <v>3001205</v>
      </c>
      <c r="N219" t="s">
        <v>24</v>
      </c>
      <c r="O219">
        <v>61966</v>
      </c>
      <c r="P219">
        <v>0</v>
      </c>
      <c r="Q219">
        <v>1517</v>
      </c>
      <c r="R219">
        <v>0</v>
      </c>
    </row>
    <row r="220" spans="1:18" x14ac:dyDescent="0.25">
      <c r="A220" t="s">
        <v>463</v>
      </c>
      <c r="B220" t="s">
        <v>464</v>
      </c>
      <c r="C220" t="s">
        <v>19</v>
      </c>
      <c r="E220">
        <v>5725</v>
      </c>
      <c r="H220" t="s">
        <v>29</v>
      </c>
      <c r="I220" t="s">
        <v>21</v>
      </c>
      <c r="J220" t="s">
        <v>21</v>
      </c>
      <c r="K220" t="s">
        <v>22</v>
      </c>
      <c r="L220" t="s">
        <v>23</v>
      </c>
      <c r="M220">
        <v>3001207</v>
      </c>
      <c r="N220" t="s">
        <v>24</v>
      </c>
      <c r="O220">
        <v>61969</v>
      </c>
      <c r="P220">
        <v>0</v>
      </c>
      <c r="Q220">
        <v>1260</v>
      </c>
      <c r="R220">
        <v>0</v>
      </c>
    </row>
    <row r="221" spans="1:18" x14ac:dyDescent="0.25">
      <c r="A221" t="s">
        <v>465</v>
      </c>
      <c r="B221" t="s">
        <v>466</v>
      </c>
      <c r="C221" t="s">
        <v>19</v>
      </c>
      <c r="E221">
        <v>12959</v>
      </c>
      <c r="F221" t="s">
        <v>49</v>
      </c>
      <c r="G221" s="1">
        <v>32735</v>
      </c>
      <c r="H221" t="s">
        <v>20</v>
      </c>
      <c r="I221" t="s">
        <v>21</v>
      </c>
      <c r="J221" t="s">
        <v>21</v>
      </c>
      <c r="K221" t="s">
        <v>22</v>
      </c>
      <c r="L221" t="s">
        <v>23</v>
      </c>
      <c r="M221">
        <v>3024580</v>
      </c>
      <c r="N221" t="s">
        <v>24</v>
      </c>
      <c r="O221">
        <v>50154</v>
      </c>
      <c r="P221">
        <v>0</v>
      </c>
      <c r="Q221">
        <v>3306</v>
      </c>
      <c r="R221">
        <v>0</v>
      </c>
    </row>
    <row r="222" spans="1:18" x14ac:dyDescent="0.25">
      <c r="A222" t="s">
        <v>467</v>
      </c>
      <c r="B222" t="s">
        <v>468</v>
      </c>
      <c r="C222" t="s">
        <v>19</v>
      </c>
      <c r="E222">
        <v>13158</v>
      </c>
      <c r="F222" t="s">
        <v>49</v>
      </c>
      <c r="G222" s="1">
        <v>25569</v>
      </c>
      <c r="H222" t="s">
        <v>20</v>
      </c>
      <c r="I222" t="s">
        <v>21</v>
      </c>
      <c r="J222" t="s">
        <v>21</v>
      </c>
      <c r="K222" t="s">
        <v>22</v>
      </c>
      <c r="L222" t="s">
        <v>23</v>
      </c>
      <c r="M222">
        <v>3006675</v>
      </c>
      <c r="N222" t="s">
        <v>24</v>
      </c>
      <c r="O222">
        <v>50996</v>
      </c>
      <c r="P222">
        <v>766</v>
      </c>
      <c r="Q222">
        <v>3331</v>
      </c>
      <c r="R222">
        <v>0</v>
      </c>
    </row>
    <row r="223" spans="1:18" x14ac:dyDescent="0.25">
      <c r="A223" t="s">
        <v>469</v>
      </c>
      <c r="B223" t="s">
        <v>470</v>
      </c>
      <c r="C223" t="s">
        <v>19</v>
      </c>
      <c r="E223">
        <v>14809</v>
      </c>
      <c r="H223" t="s">
        <v>20</v>
      </c>
      <c r="I223" t="s">
        <v>21</v>
      </c>
      <c r="J223" t="s">
        <v>21</v>
      </c>
      <c r="K223" t="s">
        <v>22</v>
      </c>
      <c r="L223" t="s">
        <v>23</v>
      </c>
      <c r="M223">
        <v>3002417</v>
      </c>
      <c r="N223" t="s">
        <v>24</v>
      </c>
      <c r="O223">
        <v>87323</v>
      </c>
      <c r="P223">
        <v>0</v>
      </c>
      <c r="Q223">
        <v>4930</v>
      </c>
      <c r="R223">
        <v>0</v>
      </c>
    </row>
    <row r="224" spans="1:18" x14ac:dyDescent="0.25">
      <c r="A224" t="s">
        <v>471</v>
      </c>
      <c r="B224" t="s">
        <v>472</v>
      </c>
      <c r="C224" t="s">
        <v>19</v>
      </c>
      <c r="E224">
        <v>1459</v>
      </c>
      <c r="H224" t="s">
        <v>38</v>
      </c>
      <c r="I224" t="s">
        <v>21</v>
      </c>
      <c r="J224" t="s">
        <v>21</v>
      </c>
      <c r="K224" t="s">
        <v>22</v>
      </c>
      <c r="L224" t="s">
        <v>23</v>
      </c>
      <c r="M224">
        <v>3006901</v>
      </c>
      <c r="N224" t="s">
        <v>24</v>
      </c>
      <c r="O224">
        <v>59267</v>
      </c>
      <c r="P224">
        <v>0</v>
      </c>
      <c r="Q224">
        <v>420</v>
      </c>
      <c r="R224">
        <v>0</v>
      </c>
    </row>
    <row r="225" spans="1:18" x14ac:dyDescent="0.25">
      <c r="A225" t="s">
        <v>473</v>
      </c>
      <c r="B225" t="s">
        <v>474</v>
      </c>
      <c r="C225" t="s">
        <v>19</v>
      </c>
      <c r="E225">
        <v>845</v>
      </c>
      <c r="H225" t="s">
        <v>38</v>
      </c>
      <c r="I225" t="s">
        <v>21</v>
      </c>
      <c r="J225" t="s">
        <v>21</v>
      </c>
      <c r="K225" t="s">
        <v>22</v>
      </c>
      <c r="L225" t="s">
        <v>23</v>
      </c>
      <c r="M225">
        <v>3001101</v>
      </c>
      <c r="N225" t="s">
        <v>24</v>
      </c>
      <c r="O225">
        <v>44098</v>
      </c>
      <c r="P225">
        <v>0</v>
      </c>
      <c r="Q225">
        <v>240</v>
      </c>
      <c r="R225">
        <v>0</v>
      </c>
    </row>
    <row r="226" spans="1:18" x14ac:dyDescent="0.25">
      <c r="A226" t="s">
        <v>475</v>
      </c>
      <c r="B226" t="s">
        <v>476</v>
      </c>
      <c r="C226" t="s">
        <v>19</v>
      </c>
      <c r="E226">
        <v>272</v>
      </c>
      <c r="H226" t="s">
        <v>38</v>
      </c>
      <c r="I226" t="s">
        <v>21</v>
      </c>
      <c r="J226" t="s">
        <v>21</v>
      </c>
      <c r="K226" t="s">
        <v>22</v>
      </c>
      <c r="L226" t="s">
        <v>23</v>
      </c>
      <c r="M226">
        <v>3006855</v>
      </c>
      <c r="N226" t="s">
        <v>24</v>
      </c>
      <c r="O226">
        <v>50156</v>
      </c>
      <c r="P226">
        <v>0</v>
      </c>
      <c r="Q226">
        <v>84</v>
      </c>
      <c r="R226">
        <v>0</v>
      </c>
    </row>
    <row r="227" spans="1:18" x14ac:dyDescent="0.25">
      <c r="A227" t="s">
        <v>477</v>
      </c>
      <c r="B227" t="s">
        <v>478</v>
      </c>
      <c r="C227" t="s">
        <v>19</v>
      </c>
      <c r="E227">
        <v>625</v>
      </c>
      <c r="H227" t="s">
        <v>38</v>
      </c>
      <c r="I227" t="s">
        <v>21</v>
      </c>
      <c r="J227" t="s">
        <v>21</v>
      </c>
      <c r="K227" t="s">
        <v>22</v>
      </c>
      <c r="L227" t="s">
        <v>23</v>
      </c>
      <c r="M227">
        <v>3006852</v>
      </c>
      <c r="N227" t="s">
        <v>24</v>
      </c>
      <c r="O227">
        <v>61980</v>
      </c>
      <c r="P227">
        <v>0</v>
      </c>
      <c r="Q227">
        <v>192</v>
      </c>
      <c r="R227">
        <v>0</v>
      </c>
    </row>
    <row r="228" spans="1:18" x14ac:dyDescent="0.25">
      <c r="A228" t="s">
        <v>479</v>
      </c>
      <c r="B228" t="s">
        <v>480</v>
      </c>
      <c r="C228" t="s">
        <v>19</v>
      </c>
      <c r="E228">
        <v>227</v>
      </c>
      <c r="H228" t="s">
        <v>38</v>
      </c>
      <c r="I228" t="s">
        <v>21</v>
      </c>
      <c r="J228" t="s">
        <v>21</v>
      </c>
      <c r="K228" t="s">
        <v>22</v>
      </c>
      <c r="L228" t="s">
        <v>23</v>
      </c>
      <c r="M228">
        <v>3001321</v>
      </c>
      <c r="N228" t="s">
        <v>24</v>
      </c>
      <c r="O228">
        <v>59413</v>
      </c>
      <c r="P228">
        <v>0</v>
      </c>
      <c r="Q228">
        <v>72</v>
      </c>
      <c r="R228">
        <v>0</v>
      </c>
    </row>
    <row r="229" spans="1:18" x14ac:dyDescent="0.25">
      <c r="A229" t="s">
        <v>481</v>
      </c>
      <c r="B229" t="s">
        <v>482</v>
      </c>
      <c r="C229" t="s">
        <v>19</v>
      </c>
      <c r="E229">
        <v>2208</v>
      </c>
      <c r="H229" t="s">
        <v>38</v>
      </c>
      <c r="I229" t="s">
        <v>21</v>
      </c>
      <c r="J229" t="s">
        <v>21</v>
      </c>
      <c r="K229" t="s">
        <v>22</v>
      </c>
      <c r="L229" t="s">
        <v>23</v>
      </c>
      <c r="M229">
        <v>3006857</v>
      </c>
      <c r="N229" t="s">
        <v>24</v>
      </c>
      <c r="O229">
        <v>50162</v>
      </c>
      <c r="P229">
        <v>0</v>
      </c>
      <c r="Q229">
        <v>632</v>
      </c>
      <c r="R229">
        <v>0</v>
      </c>
    </row>
    <row r="230" spans="1:18" x14ac:dyDescent="0.25">
      <c r="A230" t="s">
        <v>483</v>
      </c>
      <c r="B230" t="s">
        <v>484</v>
      </c>
      <c r="C230" t="s">
        <v>19</v>
      </c>
      <c r="E230">
        <v>1755</v>
      </c>
      <c r="H230" t="s">
        <v>38</v>
      </c>
      <c r="I230" t="s">
        <v>21</v>
      </c>
      <c r="J230" t="s">
        <v>21</v>
      </c>
      <c r="K230" t="s">
        <v>22</v>
      </c>
      <c r="L230" t="s">
        <v>23</v>
      </c>
      <c r="M230">
        <v>3006910</v>
      </c>
      <c r="N230" t="s">
        <v>24</v>
      </c>
      <c r="O230">
        <v>61999</v>
      </c>
      <c r="P230">
        <v>0</v>
      </c>
      <c r="Q230">
        <v>552</v>
      </c>
      <c r="R230">
        <v>0</v>
      </c>
    </row>
    <row r="231" spans="1:18" x14ac:dyDescent="0.25">
      <c r="A231" t="s">
        <v>485</v>
      </c>
      <c r="B231" t="s">
        <v>486</v>
      </c>
      <c r="C231" t="s">
        <v>19</v>
      </c>
      <c r="E231">
        <v>1465</v>
      </c>
      <c r="F231" t="s">
        <v>49</v>
      </c>
      <c r="G231" s="1">
        <v>26597</v>
      </c>
      <c r="H231" t="s">
        <v>20</v>
      </c>
      <c r="I231" t="s">
        <v>21</v>
      </c>
      <c r="J231" t="s">
        <v>21</v>
      </c>
      <c r="K231" t="s">
        <v>22</v>
      </c>
      <c r="L231" t="s">
        <v>23</v>
      </c>
      <c r="M231">
        <v>3006547</v>
      </c>
      <c r="N231" t="s">
        <v>24</v>
      </c>
      <c r="O231">
        <v>61943</v>
      </c>
      <c r="P231">
        <v>0</v>
      </c>
      <c r="Q231">
        <v>503</v>
      </c>
      <c r="R231">
        <v>0</v>
      </c>
    </row>
    <row r="232" spans="1:18" x14ac:dyDescent="0.25">
      <c r="A232" t="s">
        <v>487</v>
      </c>
      <c r="B232" t="s">
        <v>488</v>
      </c>
      <c r="C232" t="s">
        <v>19</v>
      </c>
      <c r="E232">
        <v>1097</v>
      </c>
      <c r="H232" t="s">
        <v>38</v>
      </c>
      <c r="I232" t="s">
        <v>21</v>
      </c>
      <c r="J232" t="s">
        <v>21</v>
      </c>
      <c r="K232" t="s">
        <v>22</v>
      </c>
      <c r="L232" t="s">
        <v>23</v>
      </c>
      <c r="M232">
        <v>3002426</v>
      </c>
      <c r="N232" t="s">
        <v>24</v>
      </c>
      <c r="O232">
        <v>87584</v>
      </c>
      <c r="P232">
        <v>0</v>
      </c>
      <c r="Q232">
        <v>360</v>
      </c>
      <c r="R232">
        <v>0</v>
      </c>
    </row>
    <row r="233" spans="1:18" x14ac:dyDescent="0.25">
      <c r="A233" t="s">
        <v>489</v>
      </c>
      <c r="B233" t="s">
        <v>490</v>
      </c>
      <c r="C233" t="s">
        <v>19</v>
      </c>
      <c r="E233">
        <v>13210</v>
      </c>
      <c r="H233" t="s">
        <v>20</v>
      </c>
      <c r="I233" t="s">
        <v>21</v>
      </c>
      <c r="J233" t="s">
        <v>21</v>
      </c>
      <c r="K233" t="s">
        <v>22</v>
      </c>
      <c r="L233" t="s">
        <v>23</v>
      </c>
      <c r="M233">
        <v>3006629</v>
      </c>
      <c r="N233" t="s">
        <v>24</v>
      </c>
      <c r="O233">
        <v>55502</v>
      </c>
      <c r="P233">
        <v>0</v>
      </c>
      <c r="Q233">
        <v>4409</v>
      </c>
      <c r="R233">
        <v>0</v>
      </c>
    </row>
    <row r="234" spans="1:18" x14ac:dyDescent="0.25">
      <c r="A234" t="s">
        <v>491</v>
      </c>
      <c r="B234" t="s">
        <v>492</v>
      </c>
      <c r="C234" t="s">
        <v>19</v>
      </c>
      <c r="E234">
        <v>2015</v>
      </c>
      <c r="H234" t="s">
        <v>38</v>
      </c>
      <c r="I234" t="s">
        <v>21</v>
      </c>
      <c r="J234" t="s">
        <v>21</v>
      </c>
      <c r="K234" t="s">
        <v>22</v>
      </c>
      <c r="L234" t="s">
        <v>23</v>
      </c>
      <c r="M234">
        <v>3025774</v>
      </c>
      <c r="N234" t="s">
        <v>24</v>
      </c>
      <c r="O234">
        <v>62019</v>
      </c>
      <c r="P234">
        <v>0</v>
      </c>
      <c r="Q234">
        <v>498</v>
      </c>
      <c r="R234">
        <v>0</v>
      </c>
    </row>
    <row r="235" spans="1:18" x14ac:dyDescent="0.25">
      <c r="A235" t="s">
        <v>493</v>
      </c>
      <c r="B235" t="s">
        <v>494</v>
      </c>
      <c r="C235" t="s">
        <v>19</v>
      </c>
      <c r="E235">
        <v>3826</v>
      </c>
      <c r="H235" t="s">
        <v>20</v>
      </c>
      <c r="I235" t="s">
        <v>21</v>
      </c>
      <c r="J235" t="s">
        <v>21</v>
      </c>
      <c r="K235" t="s">
        <v>22</v>
      </c>
      <c r="L235" t="s">
        <v>23</v>
      </c>
      <c r="M235">
        <v>3026806</v>
      </c>
      <c r="N235" t="s">
        <v>24</v>
      </c>
      <c r="O235">
        <v>62026</v>
      </c>
      <c r="P235">
        <v>0</v>
      </c>
      <c r="Q235">
        <v>1092</v>
      </c>
      <c r="R235">
        <v>0</v>
      </c>
    </row>
    <row r="236" spans="1:18" x14ac:dyDescent="0.25">
      <c r="A236" t="s">
        <v>495</v>
      </c>
      <c r="B236" t="s">
        <v>496</v>
      </c>
      <c r="C236" t="s">
        <v>19</v>
      </c>
      <c r="E236">
        <v>2160</v>
      </c>
      <c r="H236" t="s">
        <v>38</v>
      </c>
      <c r="I236" t="s">
        <v>21</v>
      </c>
      <c r="J236" t="s">
        <v>21</v>
      </c>
      <c r="K236" t="s">
        <v>22</v>
      </c>
      <c r="L236" t="s">
        <v>23</v>
      </c>
      <c r="M236">
        <v>3006889</v>
      </c>
      <c r="N236" t="s">
        <v>24</v>
      </c>
      <c r="O236">
        <v>61993</v>
      </c>
      <c r="P236">
        <v>0</v>
      </c>
      <c r="Q236">
        <v>660</v>
      </c>
      <c r="R236">
        <v>0</v>
      </c>
    </row>
    <row r="237" spans="1:18" x14ac:dyDescent="0.25">
      <c r="A237" t="s">
        <v>497</v>
      </c>
      <c r="B237" t="s">
        <v>498</v>
      </c>
      <c r="C237" t="s">
        <v>19</v>
      </c>
      <c r="E237">
        <v>200</v>
      </c>
      <c r="H237" t="s">
        <v>38</v>
      </c>
      <c r="I237" t="s">
        <v>21</v>
      </c>
      <c r="J237" t="s">
        <v>21</v>
      </c>
      <c r="K237" t="s">
        <v>22</v>
      </c>
      <c r="L237" t="s">
        <v>23</v>
      </c>
      <c r="M237">
        <v>3006894</v>
      </c>
      <c r="N237" t="s">
        <v>24</v>
      </c>
      <c r="O237">
        <v>61998</v>
      </c>
      <c r="P237">
        <v>0</v>
      </c>
      <c r="Q237">
        <v>60</v>
      </c>
      <c r="R237">
        <v>0</v>
      </c>
    </row>
    <row r="238" spans="1:18" x14ac:dyDescent="0.25">
      <c r="A238" t="s">
        <v>499</v>
      </c>
      <c r="B238" t="s">
        <v>500</v>
      </c>
      <c r="C238" t="s">
        <v>19</v>
      </c>
      <c r="E238">
        <v>5743</v>
      </c>
      <c r="F238" t="s">
        <v>49</v>
      </c>
      <c r="G238" s="1">
        <v>24898</v>
      </c>
      <c r="H238" t="s">
        <v>20</v>
      </c>
      <c r="I238" t="s">
        <v>21</v>
      </c>
      <c r="J238" t="s">
        <v>21</v>
      </c>
      <c r="K238" t="s">
        <v>22</v>
      </c>
      <c r="L238" t="s">
        <v>23</v>
      </c>
      <c r="M238">
        <v>3001734</v>
      </c>
      <c r="N238" t="s">
        <v>24</v>
      </c>
      <c r="O238">
        <v>63732</v>
      </c>
      <c r="P238">
        <v>0</v>
      </c>
      <c r="Q238">
        <v>1980</v>
      </c>
      <c r="R238">
        <v>0</v>
      </c>
    </row>
    <row r="239" spans="1:18" x14ac:dyDescent="0.25">
      <c r="A239" t="s">
        <v>501</v>
      </c>
      <c r="B239" t="s">
        <v>502</v>
      </c>
      <c r="C239" t="s">
        <v>19</v>
      </c>
      <c r="E239">
        <v>1187</v>
      </c>
      <c r="F239" t="s">
        <v>49</v>
      </c>
      <c r="G239" s="1">
        <v>24898</v>
      </c>
      <c r="H239" t="s">
        <v>38</v>
      </c>
      <c r="I239" t="s">
        <v>21</v>
      </c>
      <c r="J239" t="s">
        <v>21</v>
      </c>
      <c r="K239" t="s">
        <v>22</v>
      </c>
      <c r="L239" t="s">
        <v>23</v>
      </c>
      <c r="M239">
        <v>3001735</v>
      </c>
      <c r="N239" t="s">
        <v>24</v>
      </c>
      <c r="O239">
        <v>63733</v>
      </c>
      <c r="P239">
        <v>0</v>
      </c>
      <c r="Q239">
        <v>420</v>
      </c>
      <c r="R239">
        <v>0</v>
      </c>
    </row>
    <row r="240" spans="1:18" x14ac:dyDescent="0.25">
      <c r="A240" t="s">
        <v>503</v>
      </c>
      <c r="B240" t="s">
        <v>504</v>
      </c>
      <c r="C240" t="s">
        <v>19</v>
      </c>
      <c r="E240">
        <v>3624</v>
      </c>
      <c r="H240" t="s">
        <v>20</v>
      </c>
      <c r="I240" t="s">
        <v>21</v>
      </c>
      <c r="J240" t="s">
        <v>21</v>
      </c>
      <c r="K240" t="s">
        <v>22</v>
      </c>
      <c r="L240" t="s">
        <v>23</v>
      </c>
      <c r="M240">
        <v>3027080</v>
      </c>
      <c r="N240" t="s">
        <v>24</v>
      </c>
      <c r="O240">
        <v>55513</v>
      </c>
      <c r="P240">
        <v>0</v>
      </c>
      <c r="Q240">
        <v>1200</v>
      </c>
      <c r="R240">
        <v>0</v>
      </c>
    </row>
    <row r="241" spans="1:18" x14ac:dyDescent="0.25">
      <c r="A241" t="s">
        <v>505</v>
      </c>
      <c r="B241" t="s">
        <v>506</v>
      </c>
      <c r="C241" t="s">
        <v>19</v>
      </c>
      <c r="E241">
        <v>38056</v>
      </c>
      <c r="F241" t="s">
        <v>49</v>
      </c>
      <c r="G241" s="1">
        <v>25143</v>
      </c>
      <c r="H241" t="s">
        <v>20</v>
      </c>
      <c r="I241" t="s">
        <v>21</v>
      </c>
      <c r="J241" t="s">
        <v>21</v>
      </c>
      <c r="K241" t="s">
        <v>22</v>
      </c>
      <c r="L241" t="s">
        <v>23</v>
      </c>
      <c r="M241">
        <v>3000726</v>
      </c>
      <c r="N241" t="s">
        <v>24</v>
      </c>
      <c r="O241">
        <v>61938</v>
      </c>
      <c r="P241">
        <v>3056</v>
      </c>
      <c r="Q241">
        <v>9268</v>
      </c>
      <c r="R241">
        <v>0</v>
      </c>
    </row>
    <row r="242" spans="1:18" x14ac:dyDescent="0.25">
      <c r="A242" t="s">
        <v>507</v>
      </c>
      <c r="B242" t="s">
        <v>508</v>
      </c>
      <c r="C242" t="s">
        <v>19</v>
      </c>
      <c r="E242">
        <v>7716</v>
      </c>
      <c r="H242" t="s">
        <v>20</v>
      </c>
      <c r="I242" t="s">
        <v>21</v>
      </c>
      <c r="J242" t="s">
        <v>21</v>
      </c>
      <c r="K242" t="s">
        <v>22</v>
      </c>
      <c r="L242" t="s">
        <v>23</v>
      </c>
      <c r="M242">
        <v>3021307</v>
      </c>
      <c r="N242" t="s">
        <v>24</v>
      </c>
      <c r="O242">
        <v>55468</v>
      </c>
      <c r="P242">
        <v>0</v>
      </c>
      <c r="Q242">
        <v>2178</v>
      </c>
      <c r="R242">
        <v>0</v>
      </c>
    </row>
    <row r="243" spans="1:18" x14ac:dyDescent="0.25">
      <c r="A243" t="s">
        <v>509</v>
      </c>
      <c r="B243" t="s">
        <v>510</v>
      </c>
      <c r="C243" t="s">
        <v>19</v>
      </c>
      <c r="E243">
        <v>17825</v>
      </c>
      <c r="F243" t="s">
        <v>49</v>
      </c>
      <c r="G243" s="1">
        <v>27608</v>
      </c>
      <c r="H243" t="s">
        <v>20</v>
      </c>
      <c r="I243" t="s">
        <v>21</v>
      </c>
      <c r="J243" t="s">
        <v>21</v>
      </c>
      <c r="K243" t="s">
        <v>22</v>
      </c>
      <c r="L243" t="s">
        <v>23</v>
      </c>
      <c r="M243">
        <v>3006520</v>
      </c>
      <c r="N243" t="s">
        <v>24</v>
      </c>
      <c r="O243">
        <v>55481</v>
      </c>
      <c r="P243">
        <v>1269</v>
      </c>
      <c r="Q243">
        <v>4536</v>
      </c>
      <c r="R243">
        <v>0</v>
      </c>
    </row>
    <row r="244" spans="1:18" x14ac:dyDescent="0.25">
      <c r="A244" t="s">
        <v>511</v>
      </c>
      <c r="B244" t="s">
        <v>512</v>
      </c>
      <c r="C244" t="s">
        <v>19</v>
      </c>
      <c r="E244">
        <v>8652</v>
      </c>
      <c r="H244" t="s">
        <v>20</v>
      </c>
      <c r="I244" t="s">
        <v>21</v>
      </c>
      <c r="J244" t="s">
        <v>21</v>
      </c>
      <c r="K244" t="s">
        <v>22</v>
      </c>
      <c r="L244" t="s">
        <v>23</v>
      </c>
      <c r="M244">
        <v>3001972</v>
      </c>
      <c r="N244" t="s">
        <v>24</v>
      </c>
      <c r="O244">
        <v>80210</v>
      </c>
      <c r="P244">
        <v>0</v>
      </c>
      <c r="Q244">
        <v>4692</v>
      </c>
      <c r="R244">
        <v>0</v>
      </c>
    </row>
    <row r="245" spans="1:18" x14ac:dyDescent="0.25">
      <c r="A245" t="s">
        <v>513</v>
      </c>
      <c r="B245" t="s">
        <v>514</v>
      </c>
      <c r="C245" t="s">
        <v>19</v>
      </c>
      <c r="E245">
        <v>17180</v>
      </c>
      <c r="H245" t="s">
        <v>20</v>
      </c>
      <c r="I245" t="s">
        <v>21</v>
      </c>
      <c r="J245" t="s">
        <v>21</v>
      </c>
      <c r="K245" t="s">
        <v>22</v>
      </c>
      <c r="L245" t="s">
        <v>23</v>
      </c>
      <c r="M245">
        <v>3001882</v>
      </c>
      <c r="N245" t="s">
        <v>24</v>
      </c>
      <c r="O245">
        <v>73837</v>
      </c>
      <c r="P245">
        <v>0</v>
      </c>
      <c r="Q245">
        <v>5688</v>
      </c>
      <c r="R245">
        <v>0</v>
      </c>
    </row>
    <row r="246" spans="1:18" x14ac:dyDescent="0.25">
      <c r="A246" t="s">
        <v>515</v>
      </c>
      <c r="B246" t="s">
        <v>516</v>
      </c>
      <c r="C246" t="s">
        <v>19</v>
      </c>
      <c r="E246">
        <v>3040</v>
      </c>
      <c r="H246" t="s">
        <v>20</v>
      </c>
      <c r="I246" t="s">
        <v>21</v>
      </c>
      <c r="J246" t="s">
        <v>21</v>
      </c>
      <c r="K246" t="s">
        <v>22</v>
      </c>
      <c r="L246" t="s">
        <v>23</v>
      </c>
      <c r="M246">
        <v>3027256</v>
      </c>
      <c r="N246" t="s">
        <v>24</v>
      </c>
      <c r="O246">
        <v>55522</v>
      </c>
      <c r="P246">
        <v>0</v>
      </c>
      <c r="Q246">
        <v>1022</v>
      </c>
      <c r="R246">
        <v>0</v>
      </c>
    </row>
    <row r="247" spans="1:18" x14ac:dyDescent="0.25">
      <c r="A247" t="s">
        <v>517</v>
      </c>
      <c r="B247" t="s">
        <v>518</v>
      </c>
      <c r="C247" t="s">
        <v>19</v>
      </c>
      <c r="E247">
        <v>611</v>
      </c>
      <c r="H247" t="s">
        <v>38</v>
      </c>
      <c r="I247" t="s">
        <v>21</v>
      </c>
      <c r="J247" t="s">
        <v>21</v>
      </c>
      <c r="K247" t="s">
        <v>22</v>
      </c>
      <c r="L247" t="s">
        <v>23</v>
      </c>
      <c r="M247">
        <v>3006865</v>
      </c>
      <c r="N247" t="s">
        <v>24</v>
      </c>
      <c r="O247">
        <v>61983</v>
      </c>
      <c r="P247">
        <v>0</v>
      </c>
      <c r="Q247">
        <v>204</v>
      </c>
      <c r="R247">
        <v>0</v>
      </c>
    </row>
    <row r="248" spans="1:18" x14ac:dyDescent="0.25">
      <c r="A248" t="s">
        <v>519</v>
      </c>
      <c r="B248" t="s">
        <v>520</v>
      </c>
      <c r="C248" t="s">
        <v>19</v>
      </c>
      <c r="E248">
        <v>1915</v>
      </c>
      <c r="H248" t="s">
        <v>29</v>
      </c>
      <c r="I248" t="s">
        <v>21</v>
      </c>
      <c r="J248" t="s">
        <v>21</v>
      </c>
      <c r="K248" t="s">
        <v>22</v>
      </c>
      <c r="L248" t="s">
        <v>23</v>
      </c>
      <c r="M248">
        <v>3025382</v>
      </c>
      <c r="N248" t="s">
        <v>24</v>
      </c>
      <c r="O248">
        <v>78109</v>
      </c>
      <c r="P248">
        <v>0</v>
      </c>
      <c r="Q248">
        <v>470</v>
      </c>
      <c r="R248">
        <v>0</v>
      </c>
    </row>
    <row r="249" spans="1:18" x14ac:dyDescent="0.25">
      <c r="A249" t="s">
        <v>521</v>
      </c>
      <c r="B249" t="s">
        <v>522</v>
      </c>
      <c r="C249" t="s">
        <v>19</v>
      </c>
      <c r="E249">
        <v>315</v>
      </c>
      <c r="H249" t="s">
        <v>20</v>
      </c>
      <c r="I249" t="s">
        <v>21</v>
      </c>
      <c r="J249" t="s">
        <v>21</v>
      </c>
      <c r="K249" t="s">
        <v>22</v>
      </c>
      <c r="L249" t="s">
        <v>23</v>
      </c>
      <c r="M249">
        <v>3006883</v>
      </c>
      <c r="N249" t="s">
        <v>24</v>
      </c>
      <c r="O249">
        <v>97444</v>
      </c>
      <c r="P249">
        <v>0</v>
      </c>
      <c r="Q249">
        <v>110</v>
      </c>
      <c r="R249">
        <v>0</v>
      </c>
    </row>
    <row r="250" spans="1:18" x14ac:dyDescent="0.25">
      <c r="A250" t="s">
        <v>523</v>
      </c>
      <c r="B250" t="s">
        <v>524</v>
      </c>
      <c r="C250" t="s">
        <v>19</v>
      </c>
      <c r="E250">
        <v>2580</v>
      </c>
      <c r="H250" t="s">
        <v>29</v>
      </c>
      <c r="I250" t="s">
        <v>21</v>
      </c>
      <c r="J250" t="s">
        <v>21</v>
      </c>
      <c r="K250" t="s">
        <v>22</v>
      </c>
      <c r="L250" t="s">
        <v>23</v>
      </c>
      <c r="M250">
        <v>3025381</v>
      </c>
      <c r="N250" t="s">
        <v>24</v>
      </c>
      <c r="O250">
        <v>78108</v>
      </c>
      <c r="P250">
        <v>0</v>
      </c>
      <c r="Q250">
        <v>635</v>
      </c>
      <c r="R250">
        <v>0</v>
      </c>
    </row>
    <row r="251" spans="1:18" x14ac:dyDescent="0.25">
      <c r="A251" t="s">
        <v>525</v>
      </c>
      <c r="B251" t="s">
        <v>526</v>
      </c>
      <c r="C251" t="s">
        <v>19</v>
      </c>
      <c r="E251">
        <v>7227</v>
      </c>
      <c r="H251" t="s">
        <v>38</v>
      </c>
      <c r="I251" t="s">
        <v>21</v>
      </c>
      <c r="J251" t="s">
        <v>21</v>
      </c>
      <c r="K251" t="s">
        <v>22</v>
      </c>
      <c r="L251" t="s">
        <v>23</v>
      </c>
      <c r="M251">
        <v>3006729</v>
      </c>
      <c r="N251" t="s">
        <v>24</v>
      </c>
      <c r="O251">
        <v>36489</v>
      </c>
      <c r="P251">
        <v>0</v>
      </c>
      <c r="Q251">
        <v>2189</v>
      </c>
      <c r="R251">
        <v>0</v>
      </c>
    </row>
    <row r="252" spans="1:18" x14ac:dyDescent="0.25">
      <c r="A252" t="s">
        <v>527</v>
      </c>
      <c r="B252" t="s">
        <v>528</v>
      </c>
      <c r="C252" t="s">
        <v>19</v>
      </c>
      <c r="E252">
        <v>595</v>
      </c>
      <c r="H252" t="s">
        <v>38</v>
      </c>
      <c r="I252" t="s">
        <v>21</v>
      </c>
      <c r="J252" t="s">
        <v>21</v>
      </c>
      <c r="K252" t="s">
        <v>22</v>
      </c>
      <c r="L252" t="s">
        <v>23</v>
      </c>
      <c r="M252">
        <v>3025383</v>
      </c>
      <c r="N252" t="s">
        <v>24</v>
      </c>
      <c r="O252">
        <v>78110</v>
      </c>
      <c r="P252">
        <v>0</v>
      </c>
      <c r="Q252">
        <v>132</v>
      </c>
      <c r="R252">
        <v>0</v>
      </c>
    </row>
    <row r="253" spans="1:18" x14ac:dyDescent="0.25">
      <c r="A253" t="s">
        <v>529</v>
      </c>
      <c r="B253" t="s">
        <v>530</v>
      </c>
      <c r="C253" t="s">
        <v>19</v>
      </c>
      <c r="E253">
        <v>1364</v>
      </c>
      <c r="H253" t="s">
        <v>38</v>
      </c>
      <c r="I253" t="s">
        <v>21</v>
      </c>
      <c r="J253" t="s">
        <v>21</v>
      </c>
      <c r="K253" t="s">
        <v>22</v>
      </c>
      <c r="L253" t="s">
        <v>23</v>
      </c>
      <c r="M253">
        <v>3001009</v>
      </c>
      <c r="N253" t="s">
        <v>24</v>
      </c>
      <c r="O253">
        <v>61962</v>
      </c>
      <c r="P253">
        <v>0</v>
      </c>
      <c r="Q253">
        <v>427</v>
      </c>
      <c r="R253">
        <v>0</v>
      </c>
    </row>
    <row r="254" spans="1:18" x14ac:dyDescent="0.25">
      <c r="A254" t="s">
        <v>531</v>
      </c>
      <c r="B254" t="s">
        <v>532</v>
      </c>
      <c r="C254" t="s">
        <v>19</v>
      </c>
      <c r="E254">
        <v>1291</v>
      </c>
      <c r="H254" t="s">
        <v>38</v>
      </c>
      <c r="I254" t="s">
        <v>21</v>
      </c>
      <c r="J254" t="s">
        <v>21</v>
      </c>
      <c r="K254" t="s">
        <v>22</v>
      </c>
      <c r="L254" t="s">
        <v>23</v>
      </c>
      <c r="M254">
        <v>3006893</v>
      </c>
      <c r="N254" t="s">
        <v>24</v>
      </c>
      <c r="O254">
        <v>61996</v>
      </c>
      <c r="P254">
        <v>0</v>
      </c>
      <c r="Q254">
        <v>252</v>
      </c>
      <c r="R254">
        <v>0</v>
      </c>
    </row>
    <row r="255" spans="1:18" x14ac:dyDescent="0.25">
      <c r="A255" t="s">
        <v>533</v>
      </c>
      <c r="B255" t="s">
        <v>534</v>
      </c>
      <c r="C255" t="s">
        <v>19</v>
      </c>
      <c r="E255">
        <v>1528</v>
      </c>
      <c r="H255" t="s">
        <v>38</v>
      </c>
      <c r="I255" t="s">
        <v>21</v>
      </c>
      <c r="J255" t="s">
        <v>21</v>
      </c>
      <c r="K255" t="s">
        <v>22</v>
      </c>
      <c r="L255" t="s">
        <v>23</v>
      </c>
      <c r="M255">
        <v>3002538</v>
      </c>
      <c r="N255" t="s">
        <v>24</v>
      </c>
      <c r="O255">
        <v>92949</v>
      </c>
      <c r="P255">
        <v>0</v>
      </c>
      <c r="Q255">
        <v>504</v>
      </c>
      <c r="R255">
        <v>0</v>
      </c>
    </row>
    <row r="256" spans="1:18" x14ac:dyDescent="0.25">
      <c r="A256" t="s">
        <v>535</v>
      </c>
      <c r="B256" t="s">
        <v>536</v>
      </c>
      <c r="C256" t="s">
        <v>19</v>
      </c>
      <c r="E256">
        <v>4158</v>
      </c>
      <c r="F256" t="s">
        <v>49</v>
      </c>
      <c r="G256" s="1">
        <v>24959</v>
      </c>
      <c r="H256" t="s">
        <v>20</v>
      </c>
      <c r="I256" t="s">
        <v>21</v>
      </c>
      <c r="J256" t="s">
        <v>21</v>
      </c>
      <c r="K256" t="s">
        <v>22</v>
      </c>
      <c r="L256" t="s">
        <v>23</v>
      </c>
      <c r="M256">
        <v>3006672</v>
      </c>
      <c r="N256" t="s">
        <v>24</v>
      </c>
      <c r="O256">
        <v>55476</v>
      </c>
      <c r="P256">
        <v>0</v>
      </c>
      <c r="Q256">
        <v>1386</v>
      </c>
      <c r="R256">
        <v>0</v>
      </c>
    </row>
    <row r="257" spans="1:18" x14ac:dyDescent="0.25">
      <c r="A257" t="s">
        <v>537</v>
      </c>
      <c r="B257" t="s">
        <v>538</v>
      </c>
      <c r="C257" t="s">
        <v>19</v>
      </c>
      <c r="E257">
        <v>7448</v>
      </c>
      <c r="H257" t="s">
        <v>20</v>
      </c>
      <c r="I257" t="s">
        <v>21</v>
      </c>
      <c r="J257" t="s">
        <v>21</v>
      </c>
      <c r="K257" t="s">
        <v>22</v>
      </c>
      <c r="L257" t="s">
        <v>23</v>
      </c>
      <c r="M257">
        <v>3001971</v>
      </c>
      <c r="N257" t="s">
        <v>24</v>
      </c>
      <c r="O257">
        <v>80206</v>
      </c>
      <c r="P257">
        <v>0</v>
      </c>
      <c r="Q257">
        <v>2362</v>
      </c>
      <c r="R257">
        <v>0</v>
      </c>
    </row>
    <row r="258" spans="1:18" x14ac:dyDescent="0.25">
      <c r="A258" t="s">
        <v>539</v>
      </c>
      <c r="B258" t="s">
        <v>540</v>
      </c>
      <c r="C258" t="s">
        <v>19</v>
      </c>
      <c r="E258">
        <v>5977</v>
      </c>
      <c r="F258" t="s">
        <v>49</v>
      </c>
      <c r="G258" s="1">
        <v>32203</v>
      </c>
      <c r="H258" t="s">
        <v>29</v>
      </c>
      <c r="I258" t="s">
        <v>21</v>
      </c>
      <c r="J258" t="s">
        <v>21</v>
      </c>
      <c r="K258" t="s">
        <v>22</v>
      </c>
      <c r="L258" t="s">
        <v>23</v>
      </c>
      <c r="M258">
        <v>3006501</v>
      </c>
      <c r="N258" t="s">
        <v>24</v>
      </c>
      <c r="O258">
        <v>79578</v>
      </c>
      <c r="P258">
        <v>0</v>
      </c>
      <c r="Q258">
        <v>1785</v>
      </c>
      <c r="R258">
        <v>0</v>
      </c>
    </row>
    <row r="259" spans="1:18" x14ac:dyDescent="0.25">
      <c r="A259" t="s">
        <v>541</v>
      </c>
      <c r="B259" t="s">
        <v>542</v>
      </c>
      <c r="C259" t="s">
        <v>19</v>
      </c>
      <c r="E259">
        <v>1580</v>
      </c>
      <c r="F259" t="s">
        <v>49</v>
      </c>
      <c r="G259" s="1">
        <v>30392</v>
      </c>
      <c r="H259" t="s">
        <v>38</v>
      </c>
      <c r="I259" t="s">
        <v>21</v>
      </c>
      <c r="J259" t="s">
        <v>21</v>
      </c>
      <c r="K259" t="s">
        <v>22</v>
      </c>
      <c r="L259" t="s">
        <v>23</v>
      </c>
      <c r="M259">
        <v>3001664</v>
      </c>
      <c r="N259" t="s">
        <v>24</v>
      </c>
      <c r="O259">
        <v>60415</v>
      </c>
      <c r="P259">
        <v>168</v>
      </c>
      <c r="Q259">
        <v>288</v>
      </c>
      <c r="R259">
        <v>0</v>
      </c>
    </row>
    <row r="260" spans="1:18" x14ac:dyDescent="0.25">
      <c r="A260" t="s">
        <v>543</v>
      </c>
      <c r="B260" t="s">
        <v>544</v>
      </c>
      <c r="C260" t="s">
        <v>19</v>
      </c>
      <c r="E260">
        <v>940</v>
      </c>
      <c r="H260" t="s">
        <v>38</v>
      </c>
      <c r="I260" t="s">
        <v>21</v>
      </c>
      <c r="J260" t="s">
        <v>21</v>
      </c>
      <c r="K260" t="s">
        <v>22</v>
      </c>
      <c r="L260" t="s">
        <v>23</v>
      </c>
      <c r="M260">
        <v>3001097</v>
      </c>
      <c r="N260" t="s">
        <v>24</v>
      </c>
      <c r="O260">
        <v>61964</v>
      </c>
      <c r="P260">
        <v>0</v>
      </c>
      <c r="Q260">
        <v>312</v>
      </c>
      <c r="R260">
        <v>0</v>
      </c>
    </row>
    <row r="261" spans="1:18" x14ac:dyDescent="0.25">
      <c r="A261" t="s">
        <v>545</v>
      </c>
      <c r="B261" t="s">
        <v>546</v>
      </c>
      <c r="C261" t="s">
        <v>19</v>
      </c>
      <c r="E261">
        <v>1240</v>
      </c>
      <c r="H261" t="s">
        <v>38</v>
      </c>
      <c r="I261" t="s">
        <v>21</v>
      </c>
      <c r="J261" t="s">
        <v>21</v>
      </c>
      <c r="K261" t="s">
        <v>22</v>
      </c>
      <c r="L261" t="s">
        <v>23</v>
      </c>
      <c r="M261">
        <v>3001098</v>
      </c>
      <c r="N261" t="s">
        <v>24</v>
      </c>
      <c r="O261">
        <v>87778</v>
      </c>
      <c r="P261">
        <v>0</v>
      </c>
      <c r="Q261">
        <v>390</v>
      </c>
      <c r="R261">
        <v>0</v>
      </c>
    </row>
    <row r="262" spans="1:18" x14ac:dyDescent="0.25">
      <c r="A262" t="s">
        <v>547</v>
      </c>
      <c r="B262" t="s">
        <v>548</v>
      </c>
      <c r="C262" t="s">
        <v>19</v>
      </c>
      <c r="E262">
        <v>102</v>
      </c>
      <c r="H262" t="s">
        <v>38</v>
      </c>
      <c r="I262" t="s">
        <v>21</v>
      </c>
      <c r="J262" t="s">
        <v>21</v>
      </c>
      <c r="K262" t="s">
        <v>22</v>
      </c>
      <c r="L262" t="s">
        <v>23</v>
      </c>
      <c r="M262">
        <v>3006912</v>
      </c>
      <c r="N262" t="s">
        <v>24</v>
      </c>
      <c r="O262">
        <v>55496</v>
      </c>
      <c r="P262">
        <v>0</v>
      </c>
      <c r="Q262">
        <v>53</v>
      </c>
      <c r="R262">
        <v>0</v>
      </c>
    </row>
    <row r="263" spans="1:18" x14ac:dyDescent="0.25">
      <c r="A263" t="s">
        <v>549</v>
      </c>
      <c r="B263" t="s">
        <v>550</v>
      </c>
      <c r="C263" t="s">
        <v>19</v>
      </c>
      <c r="E263">
        <v>598</v>
      </c>
      <c r="H263" t="s">
        <v>29</v>
      </c>
      <c r="I263" t="s">
        <v>21</v>
      </c>
      <c r="J263" t="s">
        <v>21</v>
      </c>
      <c r="K263" t="s">
        <v>22</v>
      </c>
      <c r="L263" t="s">
        <v>23</v>
      </c>
      <c r="M263">
        <v>3002619</v>
      </c>
      <c r="N263" t="s">
        <v>24</v>
      </c>
      <c r="O263">
        <v>96062</v>
      </c>
      <c r="P263">
        <v>0</v>
      </c>
      <c r="Q263">
        <v>204</v>
      </c>
      <c r="R263">
        <v>0</v>
      </c>
    </row>
    <row r="264" spans="1:18" x14ac:dyDescent="0.25">
      <c r="A264" t="s">
        <v>551</v>
      </c>
      <c r="B264" t="s">
        <v>552</v>
      </c>
      <c r="C264" t="s">
        <v>19</v>
      </c>
      <c r="E264">
        <v>6060</v>
      </c>
      <c r="H264" t="s">
        <v>20</v>
      </c>
      <c r="I264" t="s">
        <v>21</v>
      </c>
      <c r="J264" t="s">
        <v>21</v>
      </c>
      <c r="K264" t="s">
        <v>22</v>
      </c>
      <c r="L264" t="s">
        <v>23</v>
      </c>
      <c r="M264">
        <v>3001941</v>
      </c>
      <c r="N264" t="s">
        <v>24</v>
      </c>
      <c r="O264">
        <v>78530</v>
      </c>
      <c r="P264">
        <v>0</v>
      </c>
      <c r="Q264">
        <v>2146</v>
      </c>
      <c r="R264">
        <v>0</v>
      </c>
    </row>
    <row r="265" spans="1:18" x14ac:dyDescent="0.25">
      <c r="A265" t="s">
        <v>553</v>
      </c>
      <c r="B265" t="s">
        <v>554</v>
      </c>
      <c r="C265" t="s">
        <v>19</v>
      </c>
      <c r="E265">
        <v>24176</v>
      </c>
      <c r="H265" t="s">
        <v>20</v>
      </c>
      <c r="I265" t="s">
        <v>21</v>
      </c>
      <c r="J265" t="s">
        <v>21</v>
      </c>
      <c r="K265" t="s">
        <v>22</v>
      </c>
      <c r="L265" t="s">
        <v>23</v>
      </c>
      <c r="M265">
        <v>3002516</v>
      </c>
      <c r="N265" t="s">
        <v>24</v>
      </c>
      <c r="O265">
        <v>91675</v>
      </c>
      <c r="P265">
        <v>0</v>
      </c>
      <c r="Q265">
        <v>8169</v>
      </c>
      <c r="R265">
        <v>0</v>
      </c>
    </row>
    <row r="266" spans="1:18" x14ac:dyDescent="0.25">
      <c r="A266" t="s">
        <v>555</v>
      </c>
      <c r="B266" t="s">
        <v>556</v>
      </c>
      <c r="C266" t="s">
        <v>19</v>
      </c>
      <c r="E266">
        <v>349</v>
      </c>
      <c r="H266" t="s">
        <v>20</v>
      </c>
      <c r="I266" t="s">
        <v>21</v>
      </c>
      <c r="J266" t="s">
        <v>21</v>
      </c>
      <c r="K266" t="s">
        <v>22</v>
      </c>
      <c r="L266" t="s">
        <v>23</v>
      </c>
      <c r="M266">
        <v>3001940</v>
      </c>
      <c r="N266" t="s">
        <v>24</v>
      </c>
      <c r="O266">
        <v>78529</v>
      </c>
      <c r="P266">
        <v>0</v>
      </c>
      <c r="Q266">
        <v>120</v>
      </c>
      <c r="R266">
        <v>0</v>
      </c>
    </row>
    <row r="267" spans="1:18" x14ac:dyDescent="0.25">
      <c r="A267" t="s">
        <v>557</v>
      </c>
      <c r="B267" t="s">
        <v>558</v>
      </c>
      <c r="C267" t="s">
        <v>19</v>
      </c>
      <c r="E267">
        <v>205</v>
      </c>
      <c r="H267" t="s">
        <v>38</v>
      </c>
      <c r="I267" t="s">
        <v>21</v>
      </c>
      <c r="J267" t="s">
        <v>21</v>
      </c>
      <c r="K267" t="s">
        <v>22</v>
      </c>
      <c r="L267" t="s">
        <v>23</v>
      </c>
      <c r="M267">
        <v>3006927</v>
      </c>
      <c r="N267" t="s">
        <v>24</v>
      </c>
      <c r="O267">
        <v>77234</v>
      </c>
      <c r="P267">
        <v>0</v>
      </c>
      <c r="Q267">
        <v>48</v>
      </c>
      <c r="R267">
        <v>0</v>
      </c>
    </row>
    <row r="268" spans="1:18" x14ac:dyDescent="0.25">
      <c r="A268" t="s">
        <v>559</v>
      </c>
      <c r="B268" t="s">
        <v>560</v>
      </c>
      <c r="C268" t="s">
        <v>19</v>
      </c>
      <c r="E268">
        <v>65</v>
      </c>
      <c r="H268" t="s">
        <v>38</v>
      </c>
      <c r="I268" t="s">
        <v>21</v>
      </c>
      <c r="J268" t="s">
        <v>21</v>
      </c>
      <c r="K268" t="s">
        <v>22</v>
      </c>
      <c r="L268" t="s">
        <v>23</v>
      </c>
      <c r="M268">
        <v>3006929</v>
      </c>
      <c r="N268" t="s">
        <v>24</v>
      </c>
      <c r="O268">
        <v>69919</v>
      </c>
      <c r="P268">
        <v>0</v>
      </c>
      <c r="Q268">
        <v>24</v>
      </c>
      <c r="R268">
        <v>0</v>
      </c>
    </row>
    <row r="269" spans="1:18" x14ac:dyDescent="0.25">
      <c r="A269" t="s">
        <v>561</v>
      </c>
      <c r="B269" t="s">
        <v>562</v>
      </c>
      <c r="C269" t="s">
        <v>19</v>
      </c>
      <c r="E269">
        <v>7644</v>
      </c>
      <c r="H269" t="s">
        <v>20</v>
      </c>
      <c r="I269" t="s">
        <v>21</v>
      </c>
      <c r="J269" t="s">
        <v>21</v>
      </c>
      <c r="K269" t="s">
        <v>22</v>
      </c>
      <c r="L269" t="s">
        <v>23</v>
      </c>
      <c r="M269">
        <v>3002433</v>
      </c>
      <c r="N269" t="s">
        <v>24</v>
      </c>
      <c r="O269">
        <v>88119</v>
      </c>
      <c r="P269">
        <v>0</v>
      </c>
      <c r="Q269">
        <v>2104</v>
      </c>
      <c r="R269">
        <v>0</v>
      </c>
    </row>
    <row r="270" spans="1:18" x14ac:dyDescent="0.25">
      <c r="A270" t="s">
        <v>563</v>
      </c>
      <c r="B270" t="s">
        <v>564</v>
      </c>
      <c r="C270" t="s">
        <v>19</v>
      </c>
      <c r="E270">
        <v>1286</v>
      </c>
      <c r="H270" t="s">
        <v>38</v>
      </c>
      <c r="I270" t="s">
        <v>21</v>
      </c>
      <c r="J270" t="s">
        <v>21</v>
      </c>
      <c r="K270" t="s">
        <v>22</v>
      </c>
      <c r="L270" t="s">
        <v>23</v>
      </c>
      <c r="M270">
        <v>3007025</v>
      </c>
      <c r="N270" t="s">
        <v>24</v>
      </c>
      <c r="O270">
        <v>66409</v>
      </c>
      <c r="P270">
        <v>0</v>
      </c>
      <c r="Q270">
        <v>446</v>
      </c>
      <c r="R270">
        <v>0</v>
      </c>
    </row>
    <row r="271" spans="1:18" x14ac:dyDescent="0.25">
      <c r="A271" t="s">
        <v>565</v>
      </c>
      <c r="B271" t="s">
        <v>566</v>
      </c>
      <c r="C271" t="s">
        <v>19</v>
      </c>
      <c r="E271">
        <v>1035</v>
      </c>
      <c r="H271" t="s">
        <v>38</v>
      </c>
      <c r="I271" t="s">
        <v>21</v>
      </c>
      <c r="J271" t="s">
        <v>21</v>
      </c>
      <c r="K271" t="s">
        <v>22</v>
      </c>
      <c r="L271" t="s">
        <v>23</v>
      </c>
      <c r="M271">
        <v>3007026</v>
      </c>
      <c r="N271" t="s">
        <v>24</v>
      </c>
      <c r="O271">
        <v>77235</v>
      </c>
      <c r="P271">
        <v>0</v>
      </c>
      <c r="Q271">
        <v>327</v>
      </c>
      <c r="R271">
        <v>0</v>
      </c>
    </row>
    <row r="272" spans="1:18" x14ac:dyDescent="0.25">
      <c r="A272" t="s">
        <v>567</v>
      </c>
      <c r="B272" t="s">
        <v>568</v>
      </c>
      <c r="C272" t="s">
        <v>19</v>
      </c>
      <c r="E272">
        <v>890</v>
      </c>
      <c r="H272" t="s">
        <v>38</v>
      </c>
      <c r="I272" t="s">
        <v>21</v>
      </c>
      <c r="J272" t="s">
        <v>21</v>
      </c>
      <c r="K272" t="s">
        <v>22</v>
      </c>
      <c r="L272" t="s">
        <v>23</v>
      </c>
      <c r="M272">
        <v>3007028</v>
      </c>
      <c r="N272" t="s">
        <v>24</v>
      </c>
      <c r="O272">
        <v>69920</v>
      </c>
      <c r="P272">
        <v>0</v>
      </c>
      <c r="Q272">
        <v>305</v>
      </c>
      <c r="R272">
        <v>0</v>
      </c>
    </row>
    <row r="273" spans="1:18" x14ac:dyDescent="0.25">
      <c r="A273" t="s">
        <v>569</v>
      </c>
      <c r="B273" t="s">
        <v>570</v>
      </c>
      <c r="C273" t="s">
        <v>19</v>
      </c>
      <c r="E273">
        <v>204</v>
      </c>
      <c r="H273" t="s">
        <v>38</v>
      </c>
      <c r="I273" t="s">
        <v>21</v>
      </c>
      <c r="J273" t="s">
        <v>21</v>
      </c>
      <c r="K273" t="s">
        <v>22</v>
      </c>
      <c r="L273" t="s">
        <v>23</v>
      </c>
      <c r="M273">
        <v>3001364</v>
      </c>
      <c r="N273" t="s">
        <v>24</v>
      </c>
      <c r="O273">
        <v>62000</v>
      </c>
      <c r="P273">
        <v>0</v>
      </c>
      <c r="Q273">
        <v>72</v>
      </c>
      <c r="R273">
        <v>0</v>
      </c>
    </row>
    <row r="274" spans="1:18" x14ac:dyDescent="0.25">
      <c r="A274" t="s">
        <v>571</v>
      </c>
      <c r="B274" t="s">
        <v>572</v>
      </c>
      <c r="C274" t="s">
        <v>19</v>
      </c>
      <c r="E274">
        <v>160</v>
      </c>
      <c r="H274" t="s">
        <v>38</v>
      </c>
      <c r="I274" t="s">
        <v>21</v>
      </c>
      <c r="J274" t="s">
        <v>21</v>
      </c>
      <c r="K274" t="s">
        <v>22</v>
      </c>
      <c r="L274" t="s">
        <v>23</v>
      </c>
      <c r="M274">
        <v>3001362</v>
      </c>
      <c r="N274" t="s">
        <v>24</v>
      </c>
      <c r="O274">
        <v>61994</v>
      </c>
      <c r="P274">
        <v>0</v>
      </c>
      <c r="Q274">
        <v>72</v>
      </c>
      <c r="R274">
        <v>0</v>
      </c>
    </row>
    <row r="275" spans="1:18" x14ac:dyDescent="0.25">
      <c r="A275" t="s">
        <v>573</v>
      </c>
      <c r="B275" t="s">
        <v>574</v>
      </c>
      <c r="C275" t="s">
        <v>19</v>
      </c>
      <c r="E275">
        <v>2808</v>
      </c>
      <c r="H275" t="s">
        <v>20</v>
      </c>
      <c r="I275" t="s">
        <v>21</v>
      </c>
      <c r="J275" t="s">
        <v>21</v>
      </c>
      <c r="K275" t="s">
        <v>22</v>
      </c>
      <c r="L275" t="s">
        <v>23</v>
      </c>
      <c r="M275">
        <v>3002514</v>
      </c>
      <c r="N275" t="s">
        <v>24</v>
      </c>
      <c r="O275">
        <v>91473</v>
      </c>
      <c r="P275">
        <v>0</v>
      </c>
      <c r="Q275">
        <v>950</v>
      </c>
      <c r="R275">
        <v>0</v>
      </c>
    </row>
    <row r="276" spans="1:18" x14ac:dyDescent="0.25">
      <c r="A276" t="s">
        <v>575</v>
      </c>
      <c r="B276" t="s">
        <v>576</v>
      </c>
      <c r="C276" t="s">
        <v>19</v>
      </c>
      <c r="E276">
        <v>4294</v>
      </c>
      <c r="H276" t="s">
        <v>20</v>
      </c>
      <c r="I276" t="s">
        <v>21</v>
      </c>
      <c r="J276" t="s">
        <v>21</v>
      </c>
      <c r="K276" t="s">
        <v>22</v>
      </c>
      <c r="L276" t="s">
        <v>23</v>
      </c>
      <c r="M276">
        <v>3026822</v>
      </c>
      <c r="N276" t="s">
        <v>24</v>
      </c>
      <c r="O276">
        <v>62029</v>
      </c>
      <c r="P276">
        <v>0</v>
      </c>
      <c r="Q276">
        <v>1428</v>
      </c>
      <c r="R276">
        <v>0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F6495A-DE95-404A-B1EB-18FC32683742}">
  <dimension ref="A1:H7"/>
  <sheetViews>
    <sheetView workbookViewId="0"/>
  </sheetViews>
  <sheetFormatPr defaultRowHeight="15" x14ac:dyDescent="0.25"/>
  <cols>
    <col min="1" max="1" width="20.85546875" bestFit="1" customWidth="1"/>
    <col min="2" max="2" width="18.5703125" bestFit="1" customWidth="1"/>
    <col min="3" max="3" width="17.42578125" bestFit="1" customWidth="1"/>
    <col min="4" max="4" width="19.140625" bestFit="1" customWidth="1"/>
    <col min="5" max="5" width="16.85546875" bestFit="1" customWidth="1"/>
    <col min="7" max="7" width="16.7109375" bestFit="1" customWidth="1"/>
    <col min="8" max="8" width="17.7109375" bestFit="1" customWidth="1"/>
  </cols>
  <sheetData>
    <row r="1" spans="1:8" x14ac:dyDescent="0.25">
      <c r="A1" t="s">
        <v>581</v>
      </c>
    </row>
    <row r="3" spans="1:8" x14ac:dyDescent="0.25">
      <c r="A3" s="2" t="s">
        <v>577</v>
      </c>
      <c r="B3" s="8" t="s">
        <v>582</v>
      </c>
      <c r="C3" s="8" t="s">
        <v>583</v>
      </c>
      <c r="D3" s="8" t="s">
        <v>584</v>
      </c>
      <c r="E3" s="8" t="s">
        <v>585</v>
      </c>
      <c r="G3" s="6" t="s">
        <v>586</v>
      </c>
      <c r="H3" s="6" t="s">
        <v>587</v>
      </c>
    </row>
    <row r="4" spans="1:8" x14ac:dyDescent="0.25">
      <c r="A4" s="3" t="s">
        <v>38</v>
      </c>
      <c r="B4">
        <v>128587</v>
      </c>
      <c r="C4" s="4">
        <v>6.5453199793949188E-2</v>
      </c>
      <c r="D4">
        <v>103</v>
      </c>
      <c r="E4" s="4">
        <v>0.37454545454545457</v>
      </c>
      <c r="G4" s="5">
        <f>GETPIVOTDATA("Sum of Permitted AUMs",'Pivot Table for AUMs'!$A$3,"Management Stat Text","CUSTODIAL CATEGORY")/GETPIVOTDATA("Sum of Public Acres",'Pivot Table for Public Acres'!$A$3,"Management Stat Text","CUSTODIAL CATEGORY")*1000</f>
        <v>189.44372292688996</v>
      </c>
      <c r="H4" s="5">
        <f>G4/12</f>
        <v>15.786976910574163</v>
      </c>
    </row>
    <row r="5" spans="1:8" x14ac:dyDescent="0.25">
      <c r="A5" s="3" t="s">
        <v>29</v>
      </c>
      <c r="B5">
        <v>778386</v>
      </c>
      <c r="C5" s="4">
        <v>0.39621310377264368</v>
      </c>
      <c r="D5">
        <v>66</v>
      </c>
      <c r="E5" s="4">
        <v>0.24</v>
      </c>
      <c r="G5" s="5">
        <f>GETPIVOTDATA("Sum of Permitted AUMs",'Pivot Table for AUMs'!$A$3,"Management Stat Text","IMPROVE CATEGORY")/GETPIVOTDATA("Sum of Public Acres",'Pivot Table for Public Acres'!$A$3,"Management Stat Text","IMPROVE CATEGORY")*1000</f>
        <v>174.57533922758117</v>
      </c>
      <c r="H5" s="5">
        <f t="shared" ref="H5:H7" si="0">G5/12</f>
        <v>14.547944935631763</v>
      </c>
    </row>
    <row r="6" spans="1:8" x14ac:dyDescent="0.25">
      <c r="A6" s="3" t="s">
        <v>20</v>
      </c>
      <c r="B6">
        <v>1057591</v>
      </c>
      <c r="C6" s="4">
        <v>0.53833369643340712</v>
      </c>
      <c r="D6">
        <v>106</v>
      </c>
      <c r="E6" s="4">
        <v>0.38545454545454544</v>
      </c>
      <c r="G6" s="7">
        <f>GETPIVOTDATA("Sum of Permitted AUMs",'Pivot Table for AUMs'!$A$3,"Management Stat Text","MAINTAIN CATEGORY")/GETPIVOTDATA("Sum of Public Acres",'Pivot Table for Public Acres'!$A$3,"Management Stat Text","MAINTAIN CATEGORY")*1000</f>
        <v>210.14929211765229</v>
      </c>
      <c r="H6" s="7">
        <f t="shared" si="0"/>
        <v>17.512441009804359</v>
      </c>
    </row>
    <row r="7" spans="1:8" x14ac:dyDescent="0.25">
      <c r="A7" s="3" t="s">
        <v>578</v>
      </c>
      <c r="B7">
        <v>1964564</v>
      </c>
      <c r="C7" s="4">
        <v>1</v>
      </c>
      <c r="D7">
        <v>275</v>
      </c>
      <c r="E7" s="4">
        <v>1</v>
      </c>
      <c r="G7" s="5">
        <f>GETPIVOTDATA("Sum of Permitted AUMs",'Pivot Table for AUMs'!$A$3)/GETPIVOTDATA("Sum of Public Acres",'Pivot Table for Public Acres'!$A$3)*1000</f>
        <v>194.699180072525</v>
      </c>
      <c r="H7" s="5">
        <f t="shared" si="0"/>
        <v>16.224931672710415</v>
      </c>
    </row>
  </sheetData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Carlsbad FO Raw Data</vt:lpstr>
      <vt:lpstr>Pivot Table for AUMs</vt:lpstr>
      <vt:lpstr>Carlsbad FO Filtered Data</vt:lpstr>
      <vt:lpstr>Pivot Table for Public Acres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2026-02-12T21:08:47Z</dcterms:created>
  <dcterms:modified xsi:type="dcterms:W3CDTF">2026-02-12T21:09:10Z</dcterms:modified>
</cp:coreProperties>
</file>